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7215" tabRatio="867" firstSheet="1" activeTab="1"/>
  </bookViews>
  <sheets>
    <sheet name="Date by Week Number (2)" sheetId="1" state="hidden" r:id="rId1"/>
    <sheet name="3-Months Parallel" sheetId="2" r:id="rId2"/>
    <sheet name="HowTo" sheetId="3" r:id="rId3"/>
    <sheet name="3-Months Parallel (2)" sheetId="4" state="hidden" r:id="rId4"/>
    <sheet name="Date by Week Number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nyDate">'[2]Date in cell B12'!$B$12</definedName>
    <definedName name="km1">#REF!</definedName>
    <definedName name="L10参照範囲">'[4]集計'!$A$1:$E$213</definedName>
    <definedName name="L12CNO0180">'[5]ALL 4～9'!#REF!</definedName>
    <definedName name="L12CNO0190">'[5]ALL 4～9'!#REF!</definedName>
    <definedName name="L12SRCV0010">'[5]ALL 4～9'!#REF!</definedName>
    <definedName name="L12SRCV0020">'[5]ALL 4～9'!#REF!</definedName>
    <definedName name="L12SRCV0030">'[5]ALL 4～9'!#REF!</definedName>
    <definedName name="L12SRCV0040">'[5]ALL 4～9'!#REF!</definedName>
    <definedName name="L12SRCV0050">'[5]ALL 4～9'!#REF!</definedName>
    <definedName name="L12SRCV0060">'[5]ALL 4～9'!#REF!</definedName>
    <definedName name="L12SRCV0080">'[5]ALL 4～9'!#REF!</definedName>
    <definedName name="L12SRCV0180">'[5]ALL 4～9'!#REF!</definedName>
    <definedName name="L12参照範囲">'[6]集計'!$A$1:$E$216</definedName>
    <definedName name="Max20">#REF!</definedName>
    <definedName name="Max201">#REF!</definedName>
    <definedName name="Max202">#REF!</definedName>
    <definedName name="Max203">#REF!</definedName>
    <definedName name="Max204">#REF!</definedName>
    <definedName name="Max22">#REF!,#REF!</definedName>
    <definedName name="Max222">#REF!,#REF!</definedName>
    <definedName name="Max223">#REF!,#REF!</definedName>
    <definedName name="Max224">#REF!,#REF!</definedName>
    <definedName name="_xlnm.Print_Area" localSheetId="1">'3-Months Parallel'!$A$1:$AF$45</definedName>
    <definedName name="_xlnm.Print_Area" localSheetId="3">'3-Months Parallel (2)'!$A$1:$AF$48</definedName>
    <definedName name="Year" localSheetId="0">'Date by Week Number (2)'!$B$11</definedName>
    <definedName name="Year">'[1]Date by Week Number'!$B$11</definedName>
    <definedName name="years53wks" localSheetId="0">'Date by Week Number (2)'!$BA$14:$BA$84</definedName>
    <definedName name="years53wks">'[1]Date by Week Number'!$BA$14:$BA$84</definedName>
    <definedName name="事業所コード">#REF!</definedName>
    <definedName name="本給">#REF!</definedName>
    <definedName name="異動区分">#REF!</definedName>
    <definedName name="資格コード">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2" authorId="0">
      <text>
        <r>
          <rPr>
            <b/>
            <sz val="9"/>
            <rFont val="ＭＳ Ｐゴシック"/>
            <family val="3"/>
          </rPr>
          <t xml:space="preserve">
 :</t>
        </r>
        <r>
          <rPr>
            <sz val="9"/>
            <rFont val="ＭＳ Ｐゴシック"/>
            <family val="3"/>
          </rPr>
          <t>1st &amp;</t>
        </r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wk2 Monday</t>
        </r>
      </text>
    </comment>
    <comment ref="B3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>Jan 1</t>
        </r>
      </text>
    </comment>
    <comment ref="AZ3" authorId="0">
      <text>
        <r>
          <rPr>
            <b/>
            <sz val="9"/>
            <rFont val="ＭＳ Ｐゴシック"/>
            <family val="3"/>
          </rPr>
          <t xml:space="preserve">
 :</t>
        </r>
        <r>
          <rPr>
            <sz val="9"/>
            <rFont val="ＭＳ Ｐゴシック"/>
            <family val="3"/>
          </rPr>
          <t>1st &amp;</t>
        </r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wk2 Monday</t>
        </r>
      </text>
    </comment>
    <comment ref="B6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>wk2 Monday after Jan 1 Sun or Mon</t>
        </r>
      </text>
    </comment>
  </commentList>
</comments>
</file>

<file path=xl/comments2.xml><?xml version="1.0" encoding="utf-8"?>
<comments xmlns="http://schemas.openxmlformats.org/spreadsheetml/2006/main">
  <authors>
    <author>松岡</author>
  </authors>
  <commentList>
    <comment ref="A1" authorId="0">
      <text>
        <r>
          <rPr>
            <sz val="9"/>
            <rFont val="ＭＳ Ｐゴシック"/>
            <family val="3"/>
          </rPr>
          <t>Ken Matsuoka: Enter year/month eg. 2001/1 Otherwise "=TODAY()";  Check B35</t>
        </r>
      </text>
    </comment>
    <comment ref="BY1" authorId="0">
      <text>
        <r>
          <rPr>
            <sz val="9"/>
            <rFont val="ＭＳ Ｐゴシック"/>
            <family val="3"/>
          </rPr>
          <t>Ken Matsuoka: Enter year/month eg. 2001/1 Otherwise "=TODAY()";  Check B35</t>
        </r>
      </text>
    </comment>
  </commentList>
</comments>
</file>

<file path=xl/comments3.xml><?xml version="1.0" encoding="utf-8"?>
<comments xmlns="http://schemas.openxmlformats.org/spreadsheetml/2006/main">
  <authors>
    <author>松岡</author>
  </authors>
  <commentList>
    <comment ref="B3" authorId="0">
      <text>
        <r>
          <rPr>
            <sz val="9"/>
            <rFont val="ＭＳ Ｐゴシック"/>
            <family val="3"/>
          </rPr>
          <t>Ken Matsuoka: Enter year/month eg. 2001/1 Otherwise "=TODAY()";  Check B35</t>
        </r>
      </text>
    </comment>
  </commentList>
</comments>
</file>

<file path=xl/comments4.xml><?xml version="1.0" encoding="utf-8"?>
<comments xmlns="http://schemas.openxmlformats.org/spreadsheetml/2006/main">
  <authors>
    <author>松岡</author>
  </authors>
  <commentList>
    <comment ref="A1" authorId="0">
      <text>
        <r>
          <rPr>
            <sz val="9"/>
            <rFont val="ＭＳ Ｐゴシック"/>
            <family val="3"/>
          </rPr>
          <t>Ken Matsuoka: Enter year/month eg. 2001/1 Otherwise "=TODAY()";  Check B35</t>
        </r>
      </text>
    </comment>
    <comment ref="BY1" authorId="0">
      <text>
        <r>
          <rPr>
            <sz val="9"/>
            <rFont val="ＭＳ Ｐゴシック"/>
            <family val="3"/>
          </rPr>
          <t>Ken Matsuoka: Enter year/month eg. 2001/1 Otherwise "=TODAY()";  Check B35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B2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>1st &amp;</t>
        </r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wk2 Monday</t>
        </r>
      </text>
    </comment>
    <comment ref="B5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>wk2 Monday after Jan 1 Sun or Mon</t>
        </r>
      </text>
    </comment>
    <comment ref="B3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>Jan 1</t>
        </r>
      </text>
    </comment>
  </commentList>
</comments>
</file>

<file path=xl/sharedStrings.xml><?xml version="1.0" encoding="utf-8"?>
<sst xmlns="http://schemas.openxmlformats.org/spreadsheetml/2006/main" count="35" uniqueCount="20">
  <si>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</si>
  <si>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</si>
  <si>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</si>
  <si>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</si>
  <si>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</si>
  <si>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</si>
  <si>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</si>
  <si>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</si>
  <si>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</si>
  <si>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</si>
  <si>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</si>
  <si>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</si>
  <si>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http://excelfan.com/</t>
  </si>
  <si>
    <t xml:space="preserve">File name: </t>
  </si>
  <si>
    <t>Shared from my website: http://kenmzoka.com/060922MonthlyCalendar.htm</t>
  </si>
  <si>
    <t>*</t>
  </si>
  <si>
    <t>52 or 53</t>
  </si>
  <si>
    <t>January</t>
  </si>
  <si>
    <t>Cell A1 3-Months Parallel</t>
  </si>
  <si>
    <t>070815ThreeMonthParallelCalendar.xls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</si>
</sst>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mmm\ d"/>
    <numFmt numFmtId="177" formatCode="d"/>
    <numFmt numFmtId="178" formatCode="m&quot;月&quot;"/>
    <numFmt numFmtId="179" formatCode="ddd"/>
    <numFmt numFmtId="180" formatCode="mmm"/>
    <numFmt numFmtId="181" formatCode="mmm\ yyyy"/>
    <numFmt numFmtId="182" formatCode="mmm\ d\,\ yyyy"/>
    <numFmt numFmtId="183" formatCode="mmm\ \ yyyy"/>
    <numFmt numFmtId="184" formatCode="ddd\ mmmm\ d\ yy"/>
    <numFmt numFmtId="185" formatCode="dddd"/>
    <numFmt numFmtId="186" formatCode="mmm\-yyyy"/>
    <numFmt numFmtId="187" formatCode="ddd\ mmmm\ d\ yyyy"/>
    <numFmt numFmtId="188" formatCode="ddd\ mmmm\ d\,\ yyyy"/>
    <numFmt numFmtId="189" formatCode="ddd\ mmmm\ d\,\ yy"/>
    <numFmt numFmtId="190" formatCode="yyyy/m/d;@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color indexed="5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ＭＳ Ｐゴシック"/>
      <family val="3"/>
    </font>
    <font>
      <b/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name val="ＭＳ Ｐゴシック"/>
      <family val="3"/>
    </font>
    <font>
      <b/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indexed="54"/>
      <name val="Calibri Light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4"/>
      <name val="Calibri"/>
      <family val="3"/>
    </font>
    <font>
      <b/>
      <sz val="13"/>
      <color indexed="54"/>
      <name val="Calibri"/>
      <family val="3"/>
    </font>
    <font>
      <b/>
      <sz val="11"/>
      <color indexed="54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54"/>
      <name val="ＭＳ Ｐゴシック"/>
      <family val="3"/>
    </font>
    <font>
      <sz val="11"/>
      <color indexed="8"/>
      <name val="ＭＳ Ｐゴシック"/>
      <family val="3"/>
    </font>
    <font>
      <sz val="11"/>
      <color indexed="27"/>
      <name val="ＭＳ Ｐゴシック"/>
      <family val="3"/>
    </font>
    <font>
      <sz val="11"/>
      <color indexed="55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sz val="11"/>
      <color rgb="FF9C0006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FA7D00"/>
      <name val="Calibri"/>
      <family val="3"/>
    </font>
    <font>
      <i/>
      <sz val="11"/>
      <color rgb="FF7F7F7F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  <font>
      <sz val="11"/>
      <color theme="1"/>
      <name val="Times New Roman"/>
      <family val="1"/>
    </font>
    <font>
      <sz val="11"/>
      <color theme="1" tint="0.49998000264167786"/>
      <name val="ＭＳ Ｐゴシック"/>
      <family val="3"/>
    </font>
    <font>
      <sz val="11"/>
      <color rgb="FFFF0000"/>
      <name val="ＭＳ Ｐゴシック"/>
      <family val="3"/>
    </font>
    <font>
      <sz val="11"/>
      <color theme="3"/>
      <name val="ＭＳ Ｐゴシック"/>
      <family val="3"/>
    </font>
    <font>
      <sz val="11"/>
      <color theme="1"/>
      <name val="ＭＳ Ｐゴシック"/>
      <family val="3"/>
    </font>
    <font>
      <sz val="11"/>
      <color theme="4" tint="0.7999799847602844"/>
      <name val="ＭＳ Ｐゴシック"/>
      <family val="3"/>
    </font>
    <font>
      <sz val="11"/>
      <color theme="0" tint="-0.24997000396251678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30" borderId="5" applyNumberFormat="0" applyAlignment="0" applyProtection="0"/>
    <xf numFmtId="0" fontId="57" fillId="31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32" borderId="0" applyNumberFormat="0" applyBorder="0" applyAlignment="0" applyProtection="0"/>
    <xf numFmtId="0" fontId="12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179" fontId="3" fillId="0" borderId="10" xfId="0" applyNumberFormat="1" applyFont="1" applyFill="1" applyBorder="1" applyAlignment="1" applyProtection="1">
      <alignment horizontal="center"/>
      <protection hidden="1"/>
    </xf>
    <xf numFmtId="180" fontId="3" fillId="0" borderId="0" xfId="0" applyNumberFormat="1" applyFont="1" applyAlignment="1" applyProtection="1">
      <alignment horizontal="center" vertical="center" wrapText="1"/>
      <protection hidden="1"/>
    </xf>
    <xf numFmtId="179" fontId="3" fillId="0" borderId="11" xfId="0" applyNumberFormat="1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hidden="1" locked="0"/>
    </xf>
    <xf numFmtId="180" fontId="3" fillId="0" borderId="13" xfId="0" applyNumberFormat="1" applyFont="1" applyBorder="1" applyAlignment="1" applyProtection="1">
      <alignment horizontal="center" vertical="center"/>
      <protection hidden="1"/>
    </xf>
    <xf numFmtId="14" fontId="5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5" fillId="0" borderId="14" xfId="0" applyFont="1" applyFill="1" applyBorder="1" applyAlignment="1" applyProtection="1">
      <alignment horizontal="center" vertical="center" wrapText="1"/>
      <protection hidden="1" locked="0"/>
    </xf>
    <xf numFmtId="14" fontId="5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177" fontId="3" fillId="0" borderId="15" xfId="0" applyNumberFormat="1" applyFont="1" applyFill="1" applyBorder="1" applyAlignment="1" applyProtection="1">
      <alignment horizontal="center"/>
      <protection hidden="1"/>
    </xf>
    <xf numFmtId="177" fontId="3" fillId="0" borderId="16" xfId="0" applyNumberFormat="1" applyFont="1" applyFill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vertical="center" wrapText="1"/>
      <protection locked="0"/>
    </xf>
    <xf numFmtId="180" fontId="8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180" fontId="3" fillId="0" borderId="1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locked="0"/>
    </xf>
    <xf numFmtId="177" fontId="3" fillId="0" borderId="15" xfId="0" applyNumberFormat="1" applyFont="1" applyFill="1" applyBorder="1" applyAlignment="1" applyProtection="1">
      <alignment horizontal="center"/>
      <protection hidden="1" locked="0"/>
    </xf>
    <xf numFmtId="177" fontId="3" fillId="0" borderId="16" xfId="0" applyNumberFormat="1" applyFont="1" applyFill="1" applyBorder="1" applyAlignment="1" applyProtection="1">
      <alignment horizontal="center"/>
      <protection hidden="1" locked="0"/>
    </xf>
    <xf numFmtId="179" fontId="3" fillId="0" borderId="11" xfId="0" applyNumberFormat="1" applyFont="1" applyFill="1" applyBorder="1" applyAlignment="1" applyProtection="1">
      <alignment horizontal="center"/>
      <protection hidden="1" locked="0"/>
    </xf>
    <xf numFmtId="179" fontId="3" fillId="0" borderId="10" xfId="0" applyNumberFormat="1" applyFont="1" applyFill="1" applyBorder="1" applyAlignment="1" applyProtection="1">
      <alignment horizontal="center"/>
      <protection hidden="1" locked="0"/>
    </xf>
    <xf numFmtId="180" fontId="3" fillId="0" borderId="13" xfId="0" applyNumberFormat="1" applyFont="1" applyBorder="1" applyAlignment="1" applyProtection="1">
      <alignment horizontal="center" vertical="center"/>
      <protection hidden="1" locked="0"/>
    </xf>
    <xf numFmtId="0" fontId="4" fillId="0" borderId="10" xfId="0" applyFont="1" applyBorder="1" applyAlignment="1" applyProtection="1">
      <alignment vertical="center" wrapText="1"/>
      <protection hidden="1" locked="0"/>
    </xf>
    <xf numFmtId="0" fontId="7" fillId="0" borderId="10" xfId="0" applyFont="1" applyBorder="1" applyAlignment="1" applyProtection="1">
      <alignment horizontal="center" wrapText="1"/>
      <protection hidden="1" locked="0"/>
    </xf>
    <xf numFmtId="0" fontId="7" fillId="0" borderId="10" xfId="0" applyFont="1" applyBorder="1" applyAlignment="1" applyProtection="1">
      <alignment vertical="center" wrapText="1"/>
      <protection hidden="1" locked="0"/>
    </xf>
    <xf numFmtId="180" fontId="8" fillId="0" borderId="10" xfId="0" applyNumberFormat="1" applyFont="1" applyBorder="1" applyAlignment="1" applyProtection="1">
      <alignment horizontal="center" vertical="center"/>
      <protection hidden="1" locked="0"/>
    </xf>
    <xf numFmtId="181" fontId="0" fillId="0" borderId="0" xfId="0" applyNumberFormat="1" applyAlignment="1">
      <alignment/>
    </xf>
    <xf numFmtId="183" fontId="3" fillId="0" borderId="13" xfId="0" applyNumberFormat="1" applyFont="1" applyBorder="1" applyAlignment="1" applyProtection="1">
      <alignment horizontal="center" vertical="center"/>
      <protection hidden="1" locked="0"/>
    </xf>
    <xf numFmtId="22" fontId="0" fillId="0" borderId="0" xfId="0" applyNumberFormat="1" applyAlignment="1">
      <alignment/>
    </xf>
    <xf numFmtId="0" fontId="2" fillId="0" borderId="0" xfId="0" applyFont="1" applyAlignment="1">
      <alignment/>
    </xf>
    <xf numFmtId="184" fontId="13" fillId="0" borderId="0" xfId="0" applyNumberFormat="1" applyFont="1" applyAlignment="1" applyProtection="1">
      <alignment/>
      <protection hidden="1"/>
    </xf>
    <xf numFmtId="16" fontId="14" fillId="33" borderId="0" xfId="0" applyNumberFormat="1" applyFont="1" applyFill="1" applyAlignment="1">
      <alignment/>
    </xf>
    <xf numFmtId="16" fontId="14" fillId="0" borderId="0" xfId="0" applyNumberFormat="1" applyFont="1" applyAlignment="1">
      <alignment/>
    </xf>
    <xf numFmtId="0" fontId="13" fillId="33" borderId="0" xfId="0" applyFont="1" applyFill="1" applyAlignment="1" applyProtection="1">
      <alignment/>
      <protection hidden="1"/>
    </xf>
    <xf numFmtId="185" fontId="14" fillId="0" borderId="0" xfId="0" applyNumberFormat="1" applyFont="1" applyAlignment="1">
      <alignment/>
    </xf>
    <xf numFmtId="0" fontId="13" fillId="0" borderId="0" xfId="0" applyFont="1" applyFill="1" applyAlignment="1" applyProtection="1">
      <alignment/>
      <protection hidden="1"/>
    </xf>
    <xf numFmtId="185" fontId="14" fillId="0" borderId="0" xfId="0" applyNumberFormat="1" applyFont="1" applyAlignment="1" applyProtection="1">
      <alignment/>
      <protection locked="0"/>
    </xf>
    <xf numFmtId="184" fontId="13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/>
      <protection hidden="1"/>
    </xf>
    <xf numFmtId="184" fontId="9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hidden="1"/>
    </xf>
    <xf numFmtId="0" fontId="0" fillId="34" borderId="0" xfId="0" applyFill="1" applyAlignment="1" applyProtection="1">
      <alignment/>
      <protection hidden="1" locked="0"/>
    </xf>
    <xf numFmtId="188" fontId="0" fillId="0" borderId="0" xfId="0" applyNumberFormat="1" applyAlignment="1" applyProtection="1">
      <alignment horizontal="center"/>
      <protection hidden="1"/>
    </xf>
    <xf numFmtId="16" fontId="2" fillId="0" borderId="0" xfId="0" applyNumberFormat="1" applyFont="1" applyAlignment="1" applyProtection="1">
      <alignment/>
      <protection hidden="1"/>
    </xf>
    <xf numFmtId="0" fontId="15" fillId="0" borderId="0" xfId="0" applyFont="1" applyAlignment="1">
      <alignment/>
    </xf>
    <xf numFmtId="15" fontId="14" fillId="0" borderId="0" xfId="0" applyNumberFormat="1" applyFont="1" applyAlignment="1">
      <alignment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NumberFormat="1" applyFont="1" applyAlignment="1" applyProtection="1">
      <alignment horizontal="center" vertical="center" wrapText="1"/>
      <protection hidden="1"/>
    </xf>
    <xf numFmtId="180" fontId="18" fillId="0" borderId="0" xfId="0" applyNumberFormat="1" applyFont="1" applyAlignment="1" applyProtection="1">
      <alignment horizontal="center" wrapText="1"/>
      <protection hidden="1" locked="0"/>
    </xf>
    <xf numFmtId="180" fontId="10" fillId="0" borderId="0" xfId="0" applyNumberFormat="1" applyFont="1" applyAlignment="1" applyProtection="1">
      <alignment horizontal="center" wrapText="1"/>
      <protection hidden="1" locked="0"/>
    </xf>
    <xf numFmtId="180" fontId="17" fillId="0" borderId="0" xfId="0" applyNumberFormat="1" applyFont="1" applyAlignment="1" applyProtection="1">
      <alignment horizontal="center" wrapText="1"/>
      <protection hidden="1" locked="0"/>
    </xf>
    <xf numFmtId="0" fontId="4" fillId="0" borderId="0" xfId="0" applyNumberFormat="1" applyFont="1" applyAlignment="1" applyProtection="1">
      <alignment horizontal="center" wrapText="1"/>
      <protection hidden="1" locked="0"/>
    </xf>
    <xf numFmtId="0" fontId="19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80" fontId="66" fillId="0" borderId="0" xfId="0" applyNumberFormat="1" applyFont="1" applyAlignment="1" applyProtection="1">
      <alignment horizontal="center" wrapText="1"/>
      <protection hidden="1" locked="0"/>
    </xf>
    <xf numFmtId="0" fontId="11" fillId="0" borderId="0" xfId="43" applyAlignment="1" applyProtection="1">
      <alignment/>
      <protection/>
    </xf>
    <xf numFmtId="181" fontId="4" fillId="8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15" borderId="0" xfId="0" applyFont="1" applyFill="1" applyAlignment="1">
      <alignment/>
    </xf>
    <xf numFmtId="184" fontId="67" fillId="0" borderId="0" xfId="0" applyNumberFormat="1" applyFont="1" applyAlignment="1" applyProtection="1">
      <alignment/>
      <protection hidden="1"/>
    </xf>
    <xf numFmtId="0" fontId="68" fillId="33" borderId="0" xfId="0" applyFont="1" applyFill="1" applyAlignment="1" applyProtection="1">
      <alignment/>
      <protection hidden="1"/>
    </xf>
    <xf numFmtId="184" fontId="69" fillId="0" borderId="0" xfId="0" applyNumberFormat="1" applyFont="1" applyAlignment="1" applyProtection="1">
      <alignment/>
      <protection hidden="1"/>
    </xf>
    <xf numFmtId="0" fontId="19" fillId="0" borderId="0" xfId="0" applyFont="1" applyAlignment="1">
      <alignment/>
    </xf>
    <xf numFmtId="0" fontId="70" fillId="0" borderId="0" xfId="0" applyFont="1" applyFill="1" applyAlignment="1" applyProtection="1">
      <alignment/>
      <protection hidden="1"/>
    </xf>
    <xf numFmtId="0" fontId="14" fillId="0" borderId="0" xfId="0" applyNumberFormat="1" applyFont="1" applyAlignment="1" applyProtection="1">
      <alignment/>
      <protection locked="0"/>
    </xf>
    <xf numFmtId="184" fontId="67" fillId="0" borderId="0" xfId="0" applyNumberFormat="1" applyFont="1" applyAlignment="1" applyProtection="1">
      <alignment horizontal="center"/>
      <protection hidden="1"/>
    </xf>
    <xf numFmtId="179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14" fontId="0" fillId="35" borderId="0" xfId="0" applyNumberFormat="1" applyFill="1" applyAlignment="1" applyProtection="1">
      <alignment/>
      <protection locked="0"/>
    </xf>
    <xf numFmtId="14" fontId="71" fillId="22" borderId="0" xfId="0" applyNumberFormat="1" applyFont="1" applyFill="1" applyAlignment="1" applyProtection="1">
      <alignment/>
      <protection locked="0"/>
    </xf>
    <xf numFmtId="0" fontId="22" fillId="34" borderId="0" xfId="0" applyFont="1" applyFill="1" applyAlignment="1" applyProtection="1">
      <alignment horizontal="center"/>
      <protection hidden="1" locked="0"/>
    </xf>
    <xf numFmtId="0" fontId="15" fillId="0" borderId="0" xfId="0" applyFont="1" applyAlignment="1" applyProtection="1">
      <alignment vertical="center" textRotation="90"/>
      <protection locked="0"/>
    </xf>
    <xf numFmtId="0" fontId="23" fillId="34" borderId="0" xfId="0" applyFont="1" applyFill="1" applyAlignment="1" applyProtection="1">
      <alignment horizontal="center" vertical="center"/>
      <protection hidden="1" locked="0"/>
    </xf>
    <xf numFmtId="0" fontId="24" fillId="34" borderId="0" xfId="0" applyFont="1" applyFill="1" applyAlignment="1" applyProtection="1">
      <alignment horizontal="center" vertical="center" wrapText="1"/>
      <protection hidden="1" locked="0"/>
    </xf>
    <xf numFmtId="0" fontId="19" fillId="0" borderId="0" xfId="0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182" fontId="6" fillId="36" borderId="17" xfId="0" applyNumberFormat="1" applyFont="1" applyFill="1" applyBorder="1" applyAlignment="1" applyProtection="1">
      <alignment horizontal="center" vertical="center"/>
      <protection hidden="1"/>
    </xf>
    <xf numFmtId="182" fontId="6" fillId="36" borderId="18" xfId="0" applyNumberFormat="1" applyFont="1" applyFill="1" applyBorder="1" applyAlignment="1" applyProtection="1">
      <alignment horizontal="center" vertical="center"/>
      <protection hidden="1"/>
    </xf>
    <xf numFmtId="0" fontId="20" fillId="0" borderId="19" xfId="43" applyFont="1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179" fontId="72" fillId="0" borderId="0" xfId="0" applyNumberFormat="1" applyFont="1" applyAlignment="1" applyProtection="1">
      <alignment/>
      <protection locked="0"/>
    </xf>
    <xf numFmtId="0" fontId="72" fillId="0" borderId="0" xfId="0" applyFont="1" applyAlignment="1" applyProtection="1">
      <alignment/>
      <protection locked="0"/>
    </xf>
    <xf numFmtId="14" fontId="72" fillId="0" borderId="0" xfId="0" applyNumberFormat="1" applyFont="1" applyAlignment="1" applyProtection="1">
      <alignment/>
      <protection locked="0"/>
    </xf>
    <xf numFmtId="14" fontId="72" fillId="35" borderId="0" xfId="0" applyNumberFormat="1" applyFont="1" applyFill="1" applyAlignment="1" applyProtection="1">
      <alignment/>
      <protection locked="0"/>
    </xf>
    <xf numFmtId="16" fontId="14" fillId="37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Comma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" xfId="57"/>
    <cellStyle name="説明文" xfId="58"/>
    <cellStyle name="警告文" xfId="59"/>
    <cellStyle name="Currency [0]" xfId="60"/>
    <cellStyle name="Currency" xfId="61"/>
    <cellStyle name="集計" xfId="62"/>
  </cellStyles>
  <dxfs count="179">
    <dxf>
      <fill>
        <patternFill>
          <bgColor indexed="47"/>
        </patternFill>
      </fill>
    </dxf>
    <dxf>
      <font>
        <b val="0"/>
        <i/>
      </font>
    </dxf>
    <dxf>
      <font>
        <b val="0"/>
        <i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 val="0"/>
        <i/>
      </font>
    </dxf>
    <dxf>
      <font>
        <b val="0"/>
        <i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 val="0"/>
        <i/>
      </font>
    </dxf>
    <dxf>
      <font>
        <b val="0"/>
        <i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 val="0"/>
        <i/>
      </font>
    </dxf>
    <dxf>
      <font>
        <b val="0"/>
        <i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 val="0"/>
        <i/>
      </font>
    </dxf>
    <dxf>
      <font>
        <b val="0"/>
        <i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 val="0"/>
        <i/>
      </font>
    </dxf>
    <dxf>
      <font>
        <b val="0"/>
        <i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 val="0"/>
        <i/>
      </font>
    </dxf>
    <dxf>
      <font>
        <b val="0"/>
        <i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 val="0"/>
        <i/>
      </font>
    </dxf>
    <dxf>
      <font>
        <b val="0"/>
        <i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 val="0"/>
        <i/>
      </font>
    </dxf>
    <dxf>
      <font>
        <b val="0"/>
        <i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 val="0"/>
        <i/>
      </font>
    </dxf>
    <dxf>
      <font>
        <b val="0"/>
        <i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 val="0"/>
        <i/>
      </font>
    </dxf>
    <dxf>
      <font>
        <b val="0"/>
        <i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 val="0"/>
        <i/>
      </font>
    </dxf>
    <dxf>
      <font>
        <b val="0"/>
        <i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 val="0"/>
        <i/>
      </font>
    </dxf>
    <dxf>
      <font>
        <b val="0"/>
        <i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 val="0"/>
        <i/>
      </font>
    </dxf>
    <dxf>
      <font>
        <b val="0"/>
        <i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 val="0"/>
        <i/>
      </font>
    </dxf>
    <dxf>
      <font>
        <b val="0"/>
        <i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 val="0"/>
        <i/>
      </font>
    </dxf>
    <dxf>
      <font>
        <b val="0"/>
        <i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 val="0"/>
        <i/>
      </font>
    </dxf>
    <dxf>
      <font>
        <b val="0"/>
        <i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 val="0"/>
        <i/>
      </font>
    </dxf>
    <dxf>
      <font>
        <b val="0"/>
        <i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 val="0"/>
        <i/>
      </font>
    </dxf>
    <dxf>
      <font>
        <b val="0"/>
        <i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 val="0"/>
        <i/>
      </font>
    </dxf>
    <dxf>
      <font>
        <b val="0"/>
        <i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 val="0"/>
        <i/>
      </font>
    </dxf>
    <dxf>
      <font>
        <b val="0"/>
        <i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 val="0"/>
        <i/>
      </font>
    </dxf>
    <dxf>
      <font>
        <b val="0"/>
        <i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 val="0"/>
        <i/>
      </font>
    </dxf>
    <dxf>
      <font>
        <b val="0"/>
        <i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 val="0"/>
        <i/>
      </font>
    </dxf>
    <dxf>
      <font>
        <b val="0"/>
        <i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 val="0"/>
        <i/>
      </font>
    </dxf>
    <dxf>
      <font>
        <b val="0"/>
        <i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  <fill>
        <patternFill>
          <bgColor indexed="44"/>
        </patternFill>
      </fill>
    </dxf>
    <dxf>
      <fill>
        <patternFill>
          <bgColor indexed="44"/>
        </patternFill>
      </fill>
    </dxf>
    <dxf>
      <font>
        <b val="0"/>
        <i/>
      </font>
    </dxf>
    <dxf>
      <fill>
        <patternFill>
          <bgColor indexed="14"/>
        </patternFill>
      </fill>
    </dxf>
    <dxf>
      <font>
        <b val="0"/>
        <i/>
      </font>
    </dxf>
    <dxf>
      <fill>
        <patternFill>
          <bgColor indexed="14"/>
        </patternFill>
      </fill>
    </dxf>
    <dxf>
      <font>
        <b val="0"/>
        <i/>
      </font>
    </dxf>
    <dxf>
      <fill>
        <patternFill>
          <bgColor indexed="61"/>
        </patternFill>
      </fill>
    </dxf>
    <dxf>
      <font>
        <b val="0"/>
        <i/>
      </font>
    </dxf>
    <dxf>
      <fill>
        <patternFill>
          <bgColor indexed="61"/>
        </patternFill>
      </fill>
    </dxf>
    <dxf>
      <font>
        <b val="0"/>
        <i/>
      </font>
    </dxf>
    <dxf>
      <fill>
        <patternFill>
          <bgColor indexed="13"/>
        </patternFill>
      </fill>
    </dxf>
    <dxf>
      <font>
        <b val="0"/>
        <i/>
      </font>
    </dxf>
    <dxf>
      <fill>
        <patternFill>
          <bgColor indexed="13"/>
        </patternFill>
      </fill>
    </dxf>
    <dxf>
      <font>
        <b val="0"/>
        <i/>
      </font>
    </dxf>
    <dxf>
      <fill>
        <patternFill>
          <bgColor indexed="57"/>
        </patternFill>
      </fill>
    </dxf>
    <dxf>
      <font>
        <b val="0"/>
        <i/>
      </font>
    </dxf>
    <dxf>
      <fill>
        <patternFill>
          <bgColor indexed="57"/>
        </patternFill>
      </fill>
    </dxf>
    <dxf>
      <font>
        <b val="0"/>
        <i/>
      </font>
    </dxf>
    <dxf>
      <fill>
        <patternFill>
          <bgColor indexed="24"/>
        </patternFill>
      </fill>
    </dxf>
    <dxf>
      <font>
        <b val="0"/>
        <i/>
      </font>
    </dxf>
    <dxf>
      <fill>
        <patternFill>
          <bgColor indexed="24"/>
        </patternFill>
      </fill>
    </dxf>
    <dxf>
      <font>
        <b val="0"/>
        <i/>
      </font>
    </dxf>
    <dxf>
      <fill>
        <patternFill>
          <bgColor indexed="53"/>
        </patternFill>
      </fill>
    </dxf>
    <dxf>
      <font>
        <b val="0"/>
        <i/>
      </font>
    </dxf>
    <dxf>
      <fill>
        <patternFill>
          <bgColor indexed="53"/>
        </patternFill>
      </fill>
    </dxf>
    <dxf>
      <font>
        <b val="0"/>
        <i/>
      </font>
    </dxf>
    <dxf>
      <fill>
        <patternFill>
          <bgColor indexed="10"/>
        </patternFill>
      </fill>
    </dxf>
    <dxf>
      <font>
        <b val="0"/>
        <i/>
      </font>
    </dxf>
    <dxf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 val="0"/>
        <i/>
      </font>
    </dxf>
    <dxf>
      <font>
        <b val="0"/>
        <i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b val="0"/>
        <i/>
      </font>
      <fill>
        <patternFill>
          <bgColor indexed="41"/>
        </patternFill>
      </fill>
    </dxf>
    <dxf>
      <fill>
        <patternFill>
          <bgColor indexed="41"/>
        </patternFill>
      </fill>
    </dxf>
    <dxf>
      <font>
        <b val="0"/>
        <i/>
      </font>
      <fill>
        <patternFill>
          <bgColor indexed="41"/>
        </patternFill>
      </fill>
    </dxf>
    <dxf>
      <fill>
        <patternFill>
          <bgColor indexed="42"/>
        </patternFill>
      </fill>
    </dxf>
    <dxf>
      <font>
        <b val="0"/>
        <i/>
      </font>
    </dxf>
    <dxf>
      <font>
        <b val="0"/>
        <i/>
      </font>
    </dxf>
    <dxf>
      <fill>
        <patternFill>
          <bgColor indexed="24"/>
        </patternFill>
      </fill>
    </dxf>
    <dxf>
      <font>
        <b val="0"/>
        <i/>
      </font>
    </dxf>
    <dxf>
      <fill>
        <patternFill>
          <bgColor indexed="14"/>
        </patternFill>
      </fill>
    </dxf>
    <dxf>
      <font>
        <b val="0"/>
        <i/>
      </font>
    </dxf>
    <dxf>
      <fill>
        <patternFill>
          <bgColor indexed="14"/>
        </patternFill>
      </fill>
    </dxf>
    <dxf>
      <font>
        <b val="0"/>
        <i/>
      </font>
    </dxf>
    <dxf>
      <fill>
        <patternFill>
          <bgColor indexed="61"/>
        </patternFill>
      </fill>
    </dxf>
    <dxf>
      <font>
        <b val="0"/>
        <i/>
      </font>
    </dxf>
    <dxf>
      <fill>
        <patternFill>
          <bgColor indexed="61"/>
        </patternFill>
      </fill>
    </dxf>
    <dxf>
      <font>
        <b val="0"/>
        <i/>
      </font>
    </dxf>
    <dxf>
      <fill>
        <patternFill>
          <bgColor indexed="13"/>
        </patternFill>
      </fill>
    </dxf>
    <dxf>
      <font>
        <b val="0"/>
        <i/>
      </font>
    </dxf>
    <dxf>
      <fill>
        <patternFill>
          <bgColor indexed="13"/>
        </patternFill>
      </fill>
    </dxf>
    <dxf>
      <font>
        <b val="0"/>
        <i/>
      </font>
    </dxf>
    <dxf>
      <fill>
        <patternFill>
          <bgColor indexed="57"/>
        </patternFill>
      </fill>
    </dxf>
    <dxf>
      <font>
        <b val="0"/>
        <i/>
      </font>
    </dxf>
    <dxf>
      <fill>
        <patternFill>
          <bgColor indexed="57"/>
        </patternFill>
      </fill>
    </dxf>
    <dxf>
      <font>
        <b val="0"/>
        <i/>
      </font>
    </dxf>
    <dxf>
      <fill>
        <patternFill>
          <bgColor indexed="24"/>
        </patternFill>
      </fill>
    </dxf>
    <dxf>
      <font>
        <b val="0"/>
        <i/>
      </font>
    </dxf>
    <dxf>
      <fill>
        <patternFill>
          <bgColor indexed="24"/>
        </patternFill>
      </fill>
    </dxf>
    <dxf>
      <font>
        <b val="0"/>
        <i/>
      </font>
    </dxf>
    <dxf>
      <fill>
        <patternFill>
          <bgColor indexed="53"/>
        </patternFill>
      </fill>
    </dxf>
    <dxf>
      <font>
        <b val="0"/>
        <i/>
      </font>
    </dxf>
    <dxf>
      <fill>
        <patternFill>
          <bgColor indexed="53"/>
        </patternFill>
      </fill>
    </dxf>
    <dxf>
      <font>
        <b val="0"/>
        <i/>
      </font>
    </dxf>
    <dxf>
      <fill>
        <patternFill>
          <bgColor indexed="10"/>
        </patternFill>
      </fill>
    </dxf>
    <dxf>
      <font>
        <b val="0"/>
        <i/>
      </font>
    </dxf>
    <dxf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/>
        <color theme="4" tint="-0.24993999302387238"/>
      </font>
    </dxf>
    <dxf>
      <font>
        <b/>
        <i val="0"/>
        <color rgb="FF0070C0"/>
      </font>
    </dxf>
    <dxf>
      <font>
        <b/>
        <i val="0"/>
        <color theme="8" tint="-0.24993999302387238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/>
        <color theme="4" tint="-0.24993999302387238"/>
      </font>
    </dxf>
    <dxf>
      <font>
        <b/>
        <i/>
        <color theme="4" tint="-0.24993999302387238"/>
      </font>
    </dxf>
    <dxf>
      <font>
        <b/>
        <i val="0"/>
        <color rgb="FF0070C0"/>
      </font>
    </dxf>
    <dxf>
      <font>
        <b/>
        <i val="0"/>
        <color theme="8" tint="-0.24993999302387238"/>
      </font>
    </dxf>
    <dxf>
      <font>
        <b/>
        <i val="0"/>
        <color theme="8" tint="-0.24993999302387238"/>
      </font>
    </dxf>
    <dxf>
      <font>
        <b/>
        <i val="0"/>
      </font>
    </dxf>
    <dxf>
      <fill>
        <patternFill>
          <bgColor indexed="47"/>
        </patternFill>
      </fill>
    </dxf>
    <dxf>
      <font>
        <b/>
        <i val="0"/>
      </font>
      <border/>
    </dxf>
    <dxf>
      <font>
        <b/>
        <i val="0"/>
        <color theme="8" tint="-0.24993999302387238"/>
      </font>
      <border/>
    </dxf>
    <dxf>
      <font>
        <b/>
        <i val="0"/>
        <color rgb="FF0070C0"/>
      </font>
      <border/>
    </dxf>
    <dxf>
      <font>
        <b/>
        <i/>
        <color theme="4" tint="-0.24993999302387238"/>
      </font>
      <border/>
    </dxf>
    <dxf>
      <font>
        <b/>
        <i val="0"/>
        <color rgb="FFFFFFFF"/>
      </font>
      <fill>
        <patternFill>
          <bgColor rgb="FF0000FF"/>
        </patternFill>
      </fill>
      <border/>
    </dxf>
    <dxf>
      <font>
        <b val="0"/>
        <i/>
      </font>
      <border/>
    </dxf>
    <dxf>
      <font>
        <b val="0"/>
        <i/>
      </font>
      <fill>
        <patternFill>
          <bgColor rgb="FFCCFFFF"/>
        </patternFill>
      </fill>
      <border/>
    </dxf>
    <dxf>
      <font>
        <b val="0"/>
        <i/>
      </font>
      <fill>
        <patternFill>
          <bgColor rgb="FF99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n%20Matsuoka\Documents\140624FourMonthParallelCalend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n%20Matsuoka\Documents\USHolidayWorkdays\050911JapanHolidayWorkDaysS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bm-l6hg5a91pso\my%20documents\WINDOWS\Temporary%20Internet%20Files\Content.IE5\DZLGK9V8\9901OAPcalendar\9807&#24046;&#36796;&#21360;&#21047;&#12450;&#12489;&#12524;&#1247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-adm-nts1\hgt-adm\MSOFFICE\EXCEL\L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26376;&#27425;&#65434;&#65422;&#65439;&#65392;&#65412;\44&#26399;\44&#26399;7&#26376;&#2423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XLS\MN\L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enmzoka.bizland.com/0311Nikkei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-adm-nts1\hgt-adm\WINDOWS\TEMP\9807&#24046;&#36796;&#21360;&#21047;&#12450;&#12489;&#12524;&#12473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-adm-nts1\hgt-adm\WINDOWS\TEMP\&#25505;&#29992;\&#25505;&#29992;(9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-Months Parallel"/>
      <sheetName val="HowTo"/>
      <sheetName val="3-Months Parallel (2)"/>
      <sheetName val="Date by Week Number"/>
    </sheetNames>
    <sheetDataSet>
      <sheetData sheetId="3">
        <row r="11">
          <cell r="B11">
            <v>2016</v>
          </cell>
        </row>
        <row r="14">
          <cell r="BA14">
            <v>2004</v>
          </cell>
        </row>
        <row r="15">
          <cell r="BA15">
            <v>2009</v>
          </cell>
        </row>
        <row r="16">
          <cell r="BA16">
            <v>2015</v>
          </cell>
        </row>
        <row r="17">
          <cell r="BA17">
            <v>2020</v>
          </cell>
        </row>
        <row r="18">
          <cell r="BA18">
            <v>2026</v>
          </cell>
        </row>
        <row r="19">
          <cell r="BA19">
            <v>2032</v>
          </cell>
        </row>
        <row r="20">
          <cell r="BA20">
            <v>2037</v>
          </cell>
        </row>
        <row r="21">
          <cell r="BA21">
            <v>2043</v>
          </cell>
        </row>
        <row r="22">
          <cell r="BA22">
            <v>2048</v>
          </cell>
        </row>
        <row r="23">
          <cell r="BA23">
            <v>2054</v>
          </cell>
        </row>
        <row r="24">
          <cell r="BA24">
            <v>2060</v>
          </cell>
        </row>
        <row r="25">
          <cell r="BA25">
            <v>2065</v>
          </cell>
        </row>
        <row r="26">
          <cell r="BA26">
            <v>2071</v>
          </cell>
        </row>
        <row r="27">
          <cell r="BA27">
            <v>2076</v>
          </cell>
        </row>
        <row r="28">
          <cell r="BA28">
            <v>2082</v>
          </cell>
        </row>
        <row r="29">
          <cell r="BA29">
            <v>2088</v>
          </cell>
        </row>
        <row r="30">
          <cell r="BA30">
            <v>2093</v>
          </cell>
        </row>
        <row r="31">
          <cell r="BA31">
            <v>2099</v>
          </cell>
        </row>
        <row r="32">
          <cell r="BA32">
            <v>2105</v>
          </cell>
        </row>
        <row r="33">
          <cell r="BA33">
            <v>2111</v>
          </cell>
        </row>
        <row r="34">
          <cell r="BA34">
            <v>2116</v>
          </cell>
        </row>
        <row r="35">
          <cell r="BA35">
            <v>2122</v>
          </cell>
        </row>
        <row r="36">
          <cell r="BA36">
            <v>2128</v>
          </cell>
        </row>
        <row r="37">
          <cell r="BA37">
            <v>2201</v>
          </cell>
        </row>
        <row r="38">
          <cell r="BA38">
            <v>2139</v>
          </cell>
        </row>
        <row r="39">
          <cell r="BA39">
            <v>2144</v>
          </cell>
        </row>
        <row r="40">
          <cell r="BA40">
            <v>2150</v>
          </cell>
        </row>
        <row r="41">
          <cell r="BA41">
            <v>2156</v>
          </cell>
        </row>
        <row r="42">
          <cell r="BA42">
            <v>2161</v>
          </cell>
        </row>
        <row r="43">
          <cell r="BA43">
            <v>2167</v>
          </cell>
        </row>
        <row r="44">
          <cell r="BA44">
            <v>2172</v>
          </cell>
        </row>
        <row r="45">
          <cell r="BA45">
            <v>2178</v>
          </cell>
        </row>
        <row r="46">
          <cell r="BA46">
            <v>2184</v>
          </cell>
        </row>
        <row r="47">
          <cell r="BA47">
            <v>2189</v>
          </cell>
        </row>
        <row r="48">
          <cell r="BA48">
            <v>2195</v>
          </cell>
        </row>
        <row r="49">
          <cell r="BA49">
            <v>2201</v>
          </cell>
        </row>
        <row r="50">
          <cell r="BA50">
            <v>2207</v>
          </cell>
        </row>
        <row r="51">
          <cell r="BA51">
            <v>2212</v>
          </cell>
        </row>
        <row r="52">
          <cell r="BA52">
            <v>2218</v>
          </cell>
        </row>
        <row r="53">
          <cell r="BA53">
            <v>2224</v>
          </cell>
        </row>
        <row r="54">
          <cell r="BA54">
            <v>2229</v>
          </cell>
        </row>
        <row r="55">
          <cell r="BA55">
            <v>2235</v>
          </cell>
        </row>
        <row r="56">
          <cell r="BA56">
            <v>2240</v>
          </cell>
        </row>
        <row r="57">
          <cell r="BA57">
            <v>2246</v>
          </cell>
        </row>
        <row r="58">
          <cell r="BA58">
            <v>2252</v>
          </cell>
        </row>
        <row r="59">
          <cell r="BA59">
            <v>2257</v>
          </cell>
        </row>
        <row r="60">
          <cell r="BA60">
            <v>2263</v>
          </cell>
        </row>
        <row r="61">
          <cell r="BA61">
            <v>2268</v>
          </cell>
        </row>
        <row r="62">
          <cell r="BA62">
            <v>2274</v>
          </cell>
        </row>
        <row r="63">
          <cell r="BA63">
            <v>2280</v>
          </cell>
        </row>
        <row r="64">
          <cell r="BA64">
            <v>2285</v>
          </cell>
        </row>
        <row r="65">
          <cell r="BA65">
            <v>2291</v>
          </cell>
        </row>
        <row r="66">
          <cell r="BA66">
            <v>2296</v>
          </cell>
        </row>
        <row r="67">
          <cell r="BA67">
            <v>2303</v>
          </cell>
        </row>
        <row r="68">
          <cell r="BA68">
            <v>2308</v>
          </cell>
        </row>
        <row r="69">
          <cell r="BA69">
            <v>2314</v>
          </cell>
        </row>
        <row r="70">
          <cell r="BA70">
            <v>2320</v>
          </cell>
        </row>
        <row r="71">
          <cell r="BA71">
            <v>2325</v>
          </cell>
        </row>
        <row r="72">
          <cell r="BA72">
            <v>2331</v>
          </cell>
        </row>
        <row r="73">
          <cell r="BA73">
            <v>2336</v>
          </cell>
        </row>
        <row r="74">
          <cell r="BA74">
            <v>2342</v>
          </cell>
        </row>
        <row r="75">
          <cell r="BA75">
            <v>2348</v>
          </cell>
        </row>
        <row r="76">
          <cell r="BA76">
            <v>2353</v>
          </cell>
        </row>
        <row r="77">
          <cell r="BA77">
            <v>2359</v>
          </cell>
        </row>
        <row r="78">
          <cell r="BA78">
            <v>2364</v>
          </cell>
        </row>
        <row r="79">
          <cell r="BA79">
            <v>2370</v>
          </cell>
        </row>
        <row r="80">
          <cell r="BA80">
            <v>2376</v>
          </cell>
        </row>
        <row r="81">
          <cell r="BA81">
            <v>2381</v>
          </cell>
        </row>
        <row r="82">
          <cell r="BA82">
            <v>2387</v>
          </cell>
        </row>
        <row r="83">
          <cell r="BA83">
            <v>2392</v>
          </cell>
        </row>
        <row r="84">
          <cell r="BA84">
            <v>2398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k Days &amp; Holiday"/>
      <sheetName val="B129=TODAY()"/>
      <sheetName val="Date in cell B12"/>
      <sheetName val="Date by Week Number"/>
      <sheetName val="WeekNumber2"/>
      <sheetName val="WeeklyView "/>
      <sheetName val="Holiday"/>
      <sheetName val="HowTo"/>
      <sheetName val="EasterDates"/>
    </sheetNames>
    <sheetDataSet>
      <sheetData sheetId="2">
        <row r="12">
          <cell r="B12">
            <v>42705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現地意向確認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</sheetNames>
    <sheetDataSet>
      <sheetData sheetId="0">
        <row r="1">
          <cell r="A1" t="str">
            <v>HIDUKE</v>
          </cell>
          <cell r="B1" t="str">
            <v>44期　5月度</v>
          </cell>
        </row>
        <row r="2">
          <cell r="A2" t="str">
            <v>JIGYO</v>
          </cell>
          <cell r="B2" t="str">
            <v>＜ＨＧＴ＞</v>
          </cell>
        </row>
        <row r="3">
          <cell r="A3" t="str">
            <v>SUBT_J</v>
          </cell>
          <cell r="B3" t="str">
            <v>上期実績</v>
          </cell>
        </row>
        <row r="4">
          <cell r="A4" t="str">
            <v>SUBT_Y</v>
          </cell>
          <cell r="B4" t="str">
            <v>上期実行予算</v>
          </cell>
        </row>
        <row r="6">
          <cell r="A6" t="str">
            <v>A1------M</v>
          </cell>
          <cell r="B6" t="str">
            <v>受託研究料</v>
          </cell>
          <cell r="C6" t="str">
            <v> </v>
          </cell>
          <cell r="D6">
            <v>0</v>
          </cell>
          <cell r="E6">
            <v>0</v>
          </cell>
        </row>
        <row r="7">
          <cell r="A7" t="str">
            <v>A2------M</v>
          </cell>
          <cell r="B7" t="str">
            <v>費用</v>
          </cell>
          <cell r="C7" t="str">
            <v> </v>
          </cell>
          <cell r="D7">
            <v>0</v>
          </cell>
          <cell r="E7">
            <v>0</v>
          </cell>
        </row>
        <row r="8">
          <cell r="A8" t="str">
            <v>A201----M</v>
          </cell>
          <cell r="B8" t="str">
            <v>直接費</v>
          </cell>
          <cell r="C8" t="str">
            <v> </v>
          </cell>
          <cell r="D8">
            <v>0</v>
          </cell>
          <cell r="E8">
            <v>0</v>
          </cell>
        </row>
        <row r="9">
          <cell r="A9" t="str">
            <v>A20101--M</v>
          </cell>
          <cell r="B9" t="str">
            <v>材料費</v>
          </cell>
          <cell r="C9" t="str">
            <v> </v>
          </cell>
          <cell r="D9">
            <v>0</v>
          </cell>
          <cell r="E9">
            <v>0</v>
          </cell>
        </row>
        <row r="10">
          <cell r="A10" t="str">
            <v>A2010101J</v>
          </cell>
          <cell r="B10" t="str">
            <v>-</v>
          </cell>
          <cell r="C10" t="str">
            <v> </v>
          </cell>
          <cell r="D10">
            <v>1357798458</v>
          </cell>
          <cell r="E10">
            <v>3036569718</v>
          </cell>
        </row>
        <row r="11">
          <cell r="A11" t="str">
            <v>A2010101M</v>
          </cell>
          <cell r="B11" t="str">
            <v>購入部品費</v>
          </cell>
          <cell r="C11" t="str">
            <v> </v>
          </cell>
          <cell r="D11">
            <v>0</v>
          </cell>
          <cell r="E11">
            <v>0</v>
          </cell>
        </row>
        <row r="12">
          <cell r="A12" t="str">
            <v>A2010102J</v>
          </cell>
          <cell r="B12" t="str">
            <v>-</v>
          </cell>
          <cell r="C12" t="str">
            <v> </v>
          </cell>
          <cell r="D12">
            <v>32396415</v>
          </cell>
          <cell r="E12">
            <v>37022300</v>
          </cell>
        </row>
        <row r="13">
          <cell r="A13" t="str">
            <v>A2010102M</v>
          </cell>
          <cell r="B13" t="str">
            <v>委託研究費（Ｈ Gr）</v>
          </cell>
          <cell r="C13" t="str">
            <v> </v>
          </cell>
          <cell r="D13">
            <v>0</v>
          </cell>
          <cell r="E13">
            <v>0</v>
          </cell>
        </row>
        <row r="14">
          <cell r="A14" t="str">
            <v>A2010103M</v>
          </cell>
          <cell r="B14" t="str">
            <v>委託研究費（ＨＲＡ）</v>
          </cell>
          <cell r="C14" t="str">
            <v> </v>
          </cell>
          <cell r="D14">
            <v>0</v>
          </cell>
          <cell r="E14">
            <v>0</v>
          </cell>
        </row>
        <row r="15">
          <cell r="A15" t="str">
            <v>A2010104M</v>
          </cell>
          <cell r="B15" t="str">
            <v>委託研究費（ＨＲＥ－Ｇ）</v>
          </cell>
          <cell r="C15" t="str">
            <v> </v>
          </cell>
          <cell r="D15">
            <v>0</v>
          </cell>
          <cell r="E15">
            <v>0</v>
          </cell>
        </row>
        <row r="16">
          <cell r="A16" t="str">
            <v>A2010105M</v>
          </cell>
          <cell r="B16" t="str">
            <v>委託研究費（ＨＲＥ－ＵＫ）</v>
          </cell>
          <cell r="C16" t="str">
            <v> </v>
          </cell>
          <cell r="D16">
            <v>0</v>
          </cell>
          <cell r="E16">
            <v>0</v>
          </cell>
        </row>
        <row r="17">
          <cell r="A17" t="str">
            <v>A2010106J</v>
          </cell>
          <cell r="B17" t="str">
            <v>-</v>
          </cell>
          <cell r="C17" t="str">
            <v> </v>
          </cell>
          <cell r="D17">
            <v>7744826</v>
          </cell>
          <cell r="E17">
            <v>177952505</v>
          </cell>
        </row>
        <row r="18">
          <cell r="A18" t="str">
            <v>A2010106M</v>
          </cell>
          <cell r="B18" t="str">
            <v>委託研究費（他）</v>
          </cell>
          <cell r="C18" t="str">
            <v> </v>
          </cell>
          <cell r="D18">
            <v>0</v>
          </cell>
          <cell r="E18">
            <v>0</v>
          </cell>
        </row>
        <row r="19">
          <cell r="A19" t="str">
            <v>A2010107J</v>
          </cell>
          <cell r="B19" t="str">
            <v>-</v>
          </cell>
          <cell r="C19" t="str">
            <v> </v>
          </cell>
          <cell r="D19">
            <v>98993717</v>
          </cell>
          <cell r="E19">
            <v>272989537</v>
          </cell>
        </row>
        <row r="20">
          <cell r="A20" t="str">
            <v>A2010107M</v>
          </cell>
          <cell r="B20" t="str">
            <v>テスト車輌費</v>
          </cell>
          <cell r="C20" t="str">
            <v> </v>
          </cell>
          <cell r="D20">
            <v>0</v>
          </cell>
          <cell r="E20">
            <v>0</v>
          </cell>
        </row>
        <row r="21">
          <cell r="A21" t="str">
            <v>A2010108J</v>
          </cell>
          <cell r="B21" t="str">
            <v>-</v>
          </cell>
          <cell r="C21" t="str">
            <v> </v>
          </cell>
          <cell r="D21">
            <v>29368578</v>
          </cell>
          <cell r="E21">
            <v>49646626</v>
          </cell>
        </row>
        <row r="22">
          <cell r="A22" t="str">
            <v>A2010108M</v>
          </cell>
          <cell r="B22" t="str">
            <v>その他材料費</v>
          </cell>
          <cell r="C22" t="str">
            <v> </v>
          </cell>
          <cell r="D22">
            <v>0</v>
          </cell>
          <cell r="E22">
            <v>0</v>
          </cell>
        </row>
        <row r="23">
          <cell r="A23" t="str">
            <v>A2010109J</v>
          </cell>
          <cell r="B23" t="str">
            <v>_</v>
          </cell>
          <cell r="C23" t="str">
            <v> </v>
          </cell>
          <cell r="D23">
            <v>-250722944</v>
          </cell>
          <cell r="E23">
            <v>-228653744</v>
          </cell>
        </row>
        <row r="24">
          <cell r="A24" t="str">
            <v>A2010109M</v>
          </cell>
          <cell r="B24" t="str">
            <v>材料費（Ｒ）</v>
          </cell>
          <cell r="C24" t="str">
            <v> </v>
          </cell>
          <cell r="D24">
            <v>0</v>
          </cell>
          <cell r="E24">
            <v>0</v>
          </cell>
        </row>
        <row r="25">
          <cell r="A25" t="str">
            <v>A20102--M</v>
          </cell>
          <cell r="B25" t="str">
            <v>テスト関係費</v>
          </cell>
          <cell r="C25" t="str">
            <v> </v>
          </cell>
          <cell r="D25">
            <v>0</v>
          </cell>
          <cell r="E25">
            <v>0</v>
          </cell>
        </row>
        <row r="26">
          <cell r="A26" t="str">
            <v>A2010201J</v>
          </cell>
          <cell r="B26" t="str">
            <v>-</v>
          </cell>
          <cell r="C26" t="str">
            <v> </v>
          </cell>
          <cell r="D26">
            <v>208283654</v>
          </cell>
          <cell r="E26">
            <v>446964587</v>
          </cell>
        </row>
        <row r="27">
          <cell r="A27" t="str">
            <v>A2010201M</v>
          </cell>
          <cell r="B27" t="str">
            <v>国内テスト関係費</v>
          </cell>
          <cell r="C27" t="str">
            <v> </v>
          </cell>
          <cell r="D27">
            <v>0</v>
          </cell>
          <cell r="E27">
            <v>0</v>
          </cell>
        </row>
        <row r="28">
          <cell r="A28" t="str">
            <v>A2010202J</v>
          </cell>
          <cell r="B28" t="str">
            <v>-</v>
          </cell>
          <cell r="C28" t="str">
            <v> </v>
          </cell>
          <cell r="D28">
            <v>250907819</v>
          </cell>
          <cell r="E28">
            <v>387407825</v>
          </cell>
        </row>
        <row r="29">
          <cell r="A29" t="str">
            <v>A2010202M</v>
          </cell>
          <cell r="B29" t="str">
            <v>海外テスト関係費</v>
          </cell>
          <cell r="C29" t="str">
            <v> </v>
          </cell>
          <cell r="D29">
            <v>0</v>
          </cell>
          <cell r="E29">
            <v>0</v>
          </cell>
        </row>
        <row r="30">
          <cell r="A30" t="str">
            <v>A2010203J</v>
          </cell>
          <cell r="B30" t="str">
            <v>_</v>
          </cell>
          <cell r="C30" t="str">
            <v> </v>
          </cell>
          <cell r="D30">
            <v>67626399</v>
          </cell>
          <cell r="E30">
            <v>108117396</v>
          </cell>
        </row>
        <row r="31">
          <cell r="A31" t="str">
            <v>A2010203M</v>
          </cell>
          <cell r="B31" t="str">
            <v>テスト関係費（Ｒ）</v>
          </cell>
          <cell r="C31" t="str">
            <v> </v>
          </cell>
          <cell r="D31">
            <v>0</v>
          </cell>
          <cell r="E31">
            <v>0</v>
          </cell>
        </row>
        <row r="32">
          <cell r="A32" t="str">
            <v>A202----M</v>
          </cell>
          <cell r="B32" t="str">
            <v>間接費</v>
          </cell>
          <cell r="C32" t="str">
            <v> </v>
          </cell>
          <cell r="D32">
            <v>0</v>
          </cell>
          <cell r="E32">
            <v>0</v>
          </cell>
        </row>
        <row r="33">
          <cell r="A33" t="str">
            <v>A20201--M</v>
          </cell>
          <cell r="B33" t="str">
            <v>労務費</v>
          </cell>
          <cell r="C33" t="str">
            <v> </v>
          </cell>
          <cell r="D33">
            <v>0</v>
          </cell>
          <cell r="E33">
            <v>0</v>
          </cell>
        </row>
        <row r="34">
          <cell r="A34" t="str">
            <v>A2020101J</v>
          </cell>
          <cell r="B34" t="str">
            <v>-</v>
          </cell>
          <cell r="C34" t="str">
            <v> </v>
          </cell>
          <cell r="D34">
            <v>1757901187</v>
          </cell>
          <cell r="E34">
            <v>3420096651</v>
          </cell>
        </row>
        <row r="35">
          <cell r="A35" t="str">
            <v>A2020101M</v>
          </cell>
          <cell r="B35" t="str">
            <v>給料</v>
          </cell>
          <cell r="C35" t="str">
            <v> </v>
          </cell>
          <cell r="D35">
            <v>0</v>
          </cell>
          <cell r="E35">
            <v>0</v>
          </cell>
        </row>
        <row r="36">
          <cell r="A36" t="str">
            <v>A2020102J</v>
          </cell>
          <cell r="B36" t="str">
            <v>-</v>
          </cell>
          <cell r="C36" t="str">
            <v> </v>
          </cell>
          <cell r="D36">
            <v>372236852</v>
          </cell>
          <cell r="E36">
            <v>743687737</v>
          </cell>
        </row>
        <row r="37">
          <cell r="A37" t="str">
            <v>A2020102M</v>
          </cell>
          <cell r="B37" t="str">
            <v>超過勤務手当</v>
          </cell>
          <cell r="C37" t="str">
            <v> </v>
          </cell>
          <cell r="D37">
            <v>0</v>
          </cell>
          <cell r="E37">
            <v>0</v>
          </cell>
        </row>
        <row r="38">
          <cell r="A38" t="str">
            <v>A2020103J</v>
          </cell>
          <cell r="B38" t="str">
            <v>-</v>
          </cell>
          <cell r="C38" t="str">
            <v> </v>
          </cell>
          <cell r="D38">
            <v>6911784</v>
          </cell>
          <cell r="E38">
            <v>13239172</v>
          </cell>
        </row>
        <row r="39">
          <cell r="A39" t="str">
            <v>A2020103M</v>
          </cell>
          <cell r="B39" t="str">
            <v>雑給</v>
          </cell>
          <cell r="C39" t="str">
            <v> </v>
          </cell>
          <cell r="D39">
            <v>0</v>
          </cell>
          <cell r="E39">
            <v>0</v>
          </cell>
        </row>
        <row r="40">
          <cell r="A40" t="str">
            <v>A2020104J</v>
          </cell>
          <cell r="B40" t="str">
            <v>-</v>
          </cell>
          <cell r="C40" t="str">
            <v> </v>
          </cell>
          <cell r="D40">
            <v>507876796</v>
          </cell>
          <cell r="E40">
            <v>996522652</v>
          </cell>
        </row>
        <row r="41">
          <cell r="A41" t="str">
            <v>A2020104M</v>
          </cell>
          <cell r="B41" t="str">
            <v>作業応援依頼費</v>
          </cell>
          <cell r="C41" t="str">
            <v> </v>
          </cell>
          <cell r="D41">
            <v>0</v>
          </cell>
          <cell r="E41">
            <v>0</v>
          </cell>
        </row>
        <row r="42">
          <cell r="A42" t="str">
            <v>A2020105J</v>
          </cell>
          <cell r="B42" t="str">
            <v>-</v>
          </cell>
          <cell r="C42" t="str">
            <v> </v>
          </cell>
          <cell r="D42">
            <v>163997940</v>
          </cell>
          <cell r="E42">
            <v>290615139</v>
          </cell>
        </row>
        <row r="43">
          <cell r="A43" t="str">
            <v>A2020105M</v>
          </cell>
          <cell r="B43" t="str">
            <v>退職金</v>
          </cell>
          <cell r="C43" t="str">
            <v> </v>
          </cell>
          <cell r="D43">
            <v>0</v>
          </cell>
          <cell r="E43">
            <v>0</v>
          </cell>
        </row>
        <row r="44">
          <cell r="A44" t="str">
            <v>A2020106M</v>
          </cell>
          <cell r="B44" t="str">
            <v>従業員賞与</v>
          </cell>
          <cell r="C44" t="str">
            <v> </v>
          </cell>
          <cell r="D44">
            <v>0</v>
          </cell>
          <cell r="E44">
            <v>0</v>
          </cell>
        </row>
        <row r="45">
          <cell r="A45" t="str">
            <v>A2020107J</v>
          </cell>
          <cell r="B45" t="str">
            <v>-</v>
          </cell>
          <cell r="C45" t="str">
            <v> </v>
          </cell>
          <cell r="D45">
            <v>873997000</v>
          </cell>
          <cell r="E45">
            <v>1747994000</v>
          </cell>
        </row>
        <row r="46">
          <cell r="A46" t="str">
            <v>A2020107M</v>
          </cell>
          <cell r="B46" t="str">
            <v>賞与繰入額</v>
          </cell>
          <cell r="C46" t="str">
            <v> </v>
          </cell>
          <cell r="D46">
            <v>0</v>
          </cell>
          <cell r="E46">
            <v>0</v>
          </cell>
        </row>
        <row r="47">
          <cell r="A47" t="str">
            <v>A2020108J</v>
          </cell>
          <cell r="B47" t="str">
            <v>-</v>
          </cell>
          <cell r="C47" t="str">
            <v> </v>
          </cell>
          <cell r="D47">
            <v>102709782</v>
          </cell>
          <cell r="E47">
            <v>201072737</v>
          </cell>
        </row>
        <row r="48">
          <cell r="A48" t="str">
            <v>A2020108M</v>
          </cell>
          <cell r="B48" t="str">
            <v>健康保険料</v>
          </cell>
          <cell r="C48" t="str">
            <v> </v>
          </cell>
          <cell r="D48">
            <v>0</v>
          </cell>
          <cell r="E48">
            <v>0</v>
          </cell>
        </row>
        <row r="49">
          <cell r="A49" t="str">
            <v>A2020109J</v>
          </cell>
          <cell r="B49" t="str">
            <v>-</v>
          </cell>
          <cell r="C49" t="str">
            <v> </v>
          </cell>
          <cell r="D49">
            <v>422909989</v>
          </cell>
          <cell r="E49">
            <v>623703848</v>
          </cell>
        </row>
        <row r="50">
          <cell r="A50" t="str">
            <v>A2020109M</v>
          </cell>
          <cell r="B50" t="str">
            <v>厚生年金保険料</v>
          </cell>
          <cell r="C50" t="str">
            <v> </v>
          </cell>
          <cell r="D50">
            <v>0</v>
          </cell>
          <cell r="E50">
            <v>0</v>
          </cell>
        </row>
        <row r="51">
          <cell r="A51" t="str">
            <v>A2020110J</v>
          </cell>
          <cell r="B51" t="str">
            <v>-</v>
          </cell>
          <cell r="C51" t="str">
            <v> </v>
          </cell>
          <cell r="D51">
            <v>30826916</v>
          </cell>
          <cell r="E51">
            <v>70914264</v>
          </cell>
        </row>
        <row r="52">
          <cell r="A52" t="str">
            <v>A2020110M</v>
          </cell>
          <cell r="B52" t="str">
            <v>労働保険料</v>
          </cell>
          <cell r="C52" t="str">
            <v> </v>
          </cell>
          <cell r="D52">
            <v>0</v>
          </cell>
          <cell r="E52">
            <v>0</v>
          </cell>
        </row>
        <row r="53">
          <cell r="A53" t="str">
            <v>A20202--M</v>
          </cell>
          <cell r="B53" t="str">
            <v>操業費</v>
          </cell>
          <cell r="C53" t="str">
            <v> </v>
          </cell>
          <cell r="D53">
            <v>0</v>
          </cell>
          <cell r="E53">
            <v>0</v>
          </cell>
        </row>
        <row r="54">
          <cell r="A54" t="str">
            <v>A2020201J</v>
          </cell>
          <cell r="B54" t="str">
            <v>-</v>
          </cell>
          <cell r="C54" t="str">
            <v> </v>
          </cell>
          <cell r="D54">
            <v>38964458</v>
          </cell>
          <cell r="E54">
            <v>66640044</v>
          </cell>
        </row>
        <row r="55">
          <cell r="A55" t="str">
            <v>A2020201M</v>
          </cell>
          <cell r="B55" t="str">
            <v>石油製品</v>
          </cell>
          <cell r="C55" t="str">
            <v> </v>
          </cell>
          <cell r="D55">
            <v>0</v>
          </cell>
          <cell r="E55">
            <v>0</v>
          </cell>
        </row>
        <row r="56">
          <cell r="A56" t="str">
            <v>A2020202J</v>
          </cell>
          <cell r="B56" t="str">
            <v>-</v>
          </cell>
          <cell r="C56" t="str">
            <v> </v>
          </cell>
          <cell r="D56">
            <v>3912003</v>
          </cell>
          <cell r="E56">
            <v>6564100</v>
          </cell>
        </row>
        <row r="57">
          <cell r="A57" t="str">
            <v>A2020202M</v>
          </cell>
          <cell r="B57" t="str">
            <v>試作補助材料</v>
          </cell>
          <cell r="C57" t="str">
            <v> </v>
          </cell>
          <cell r="D57">
            <v>0</v>
          </cell>
          <cell r="E57">
            <v>0</v>
          </cell>
        </row>
        <row r="58">
          <cell r="A58" t="str">
            <v>A2020203J</v>
          </cell>
          <cell r="B58" t="str">
            <v>-</v>
          </cell>
          <cell r="C58" t="str">
            <v> </v>
          </cell>
          <cell r="D58">
            <v>14123528</v>
          </cell>
          <cell r="E58">
            <v>17440682</v>
          </cell>
        </row>
        <row r="59">
          <cell r="A59" t="str">
            <v>A2020203M</v>
          </cell>
          <cell r="B59" t="str">
            <v>治具</v>
          </cell>
          <cell r="C59" t="str">
            <v> </v>
          </cell>
          <cell r="D59">
            <v>0</v>
          </cell>
          <cell r="E59">
            <v>0</v>
          </cell>
        </row>
        <row r="60">
          <cell r="A60" t="str">
            <v>A2020204J</v>
          </cell>
          <cell r="B60" t="str">
            <v>-</v>
          </cell>
          <cell r="C60" t="str">
            <v> </v>
          </cell>
          <cell r="D60">
            <v>8433141</v>
          </cell>
          <cell r="E60">
            <v>14582182</v>
          </cell>
        </row>
        <row r="61">
          <cell r="A61" t="str">
            <v>A2020204M</v>
          </cell>
          <cell r="B61" t="str">
            <v>消耗工具</v>
          </cell>
          <cell r="C61" t="str">
            <v> </v>
          </cell>
          <cell r="D61">
            <v>0</v>
          </cell>
          <cell r="E61">
            <v>0</v>
          </cell>
        </row>
        <row r="62">
          <cell r="A62" t="str">
            <v>A2020205J</v>
          </cell>
          <cell r="B62" t="str">
            <v>-</v>
          </cell>
          <cell r="C62" t="str">
            <v> </v>
          </cell>
          <cell r="D62">
            <v>1613023</v>
          </cell>
          <cell r="E62">
            <v>3501828</v>
          </cell>
        </row>
        <row r="63">
          <cell r="A63" t="str">
            <v>A2020205M</v>
          </cell>
          <cell r="B63" t="str">
            <v>試験研究用器具費（レンタル・リース）</v>
          </cell>
          <cell r="C63" t="str">
            <v> </v>
          </cell>
          <cell r="D63">
            <v>0</v>
          </cell>
          <cell r="E63">
            <v>0</v>
          </cell>
        </row>
        <row r="64">
          <cell r="A64" t="str">
            <v>A2020206J</v>
          </cell>
          <cell r="B64" t="str">
            <v>-</v>
          </cell>
          <cell r="C64" t="str">
            <v> </v>
          </cell>
          <cell r="D64">
            <v>20847240</v>
          </cell>
          <cell r="E64">
            <v>31916940</v>
          </cell>
        </row>
        <row r="65">
          <cell r="A65" t="str">
            <v>A2020206M</v>
          </cell>
          <cell r="B65" t="str">
            <v>試験研究用器具費（研究器具）</v>
          </cell>
          <cell r="C65" t="str">
            <v> </v>
          </cell>
          <cell r="D65">
            <v>0</v>
          </cell>
          <cell r="E65">
            <v>0</v>
          </cell>
        </row>
        <row r="66">
          <cell r="A66" t="str">
            <v>A2020207J</v>
          </cell>
          <cell r="B66" t="str">
            <v>-</v>
          </cell>
          <cell r="C66" t="str">
            <v> </v>
          </cell>
          <cell r="D66">
            <v>8405760</v>
          </cell>
          <cell r="E66">
            <v>15607813</v>
          </cell>
        </row>
        <row r="67">
          <cell r="A67" t="str">
            <v>A2020207M</v>
          </cell>
          <cell r="B67" t="str">
            <v>試験研究用器具費（テスト治具）</v>
          </cell>
          <cell r="C67" t="str">
            <v> </v>
          </cell>
          <cell r="D67">
            <v>0</v>
          </cell>
          <cell r="E67">
            <v>0</v>
          </cell>
        </row>
        <row r="68">
          <cell r="A68" t="str">
            <v>A2020208J</v>
          </cell>
          <cell r="B68" t="str">
            <v>-</v>
          </cell>
          <cell r="C68" t="str">
            <v> </v>
          </cell>
          <cell r="D68">
            <v>1997600</v>
          </cell>
          <cell r="E68">
            <v>3648450</v>
          </cell>
        </row>
        <row r="69">
          <cell r="A69" t="str">
            <v>A2020208M</v>
          </cell>
          <cell r="B69" t="str">
            <v>作業用備品</v>
          </cell>
          <cell r="C69" t="str">
            <v> </v>
          </cell>
          <cell r="D69">
            <v>0</v>
          </cell>
          <cell r="E69">
            <v>0</v>
          </cell>
        </row>
        <row r="70">
          <cell r="A70" t="str">
            <v>A2020209J</v>
          </cell>
          <cell r="B70" t="str">
            <v>-</v>
          </cell>
          <cell r="C70" t="str">
            <v> </v>
          </cell>
          <cell r="D70">
            <v>2600000</v>
          </cell>
          <cell r="E70">
            <v>2600000</v>
          </cell>
        </row>
        <row r="71">
          <cell r="A71" t="str">
            <v>A2020209M</v>
          </cell>
          <cell r="B71" t="str">
            <v>複合検具</v>
          </cell>
          <cell r="C71" t="str">
            <v> </v>
          </cell>
          <cell r="D71">
            <v>0</v>
          </cell>
          <cell r="E71">
            <v>0</v>
          </cell>
        </row>
        <row r="72">
          <cell r="A72" t="str">
            <v>A2020210J</v>
          </cell>
          <cell r="B72" t="str">
            <v>-</v>
          </cell>
          <cell r="C72" t="str">
            <v> </v>
          </cell>
          <cell r="D72">
            <v>135225793</v>
          </cell>
          <cell r="E72">
            <v>271233608</v>
          </cell>
        </row>
        <row r="73">
          <cell r="A73" t="str">
            <v>A2020210M</v>
          </cell>
          <cell r="B73" t="str">
            <v>電力料</v>
          </cell>
          <cell r="C73" t="str">
            <v> </v>
          </cell>
          <cell r="D73">
            <v>0</v>
          </cell>
          <cell r="E73">
            <v>0</v>
          </cell>
        </row>
        <row r="74">
          <cell r="A74" t="str">
            <v>A2020211J</v>
          </cell>
          <cell r="B74" t="str">
            <v>-</v>
          </cell>
          <cell r="C74" t="str">
            <v> </v>
          </cell>
          <cell r="D74">
            <v>3823024</v>
          </cell>
          <cell r="E74">
            <v>6152948</v>
          </cell>
        </row>
        <row r="75">
          <cell r="A75" t="str">
            <v>A2020211M</v>
          </cell>
          <cell r="B75" t="str">
            <v>燃料費</v>
          </cell>
          <cell r="C75" t="str">
            <v> </v>
          </cell>
          <cell r="D75">
            <v>0</v>
          </cell>
          <cell r="E75">
            <v>0</v>
          </cell>
        </row>
        <row r="76">
          <cell r="A76" t="str">
            <v>A2020212J</v>
          </cell>
          <cell r="B76" t="str">
            <v>-</v>
          </cell>
          <cell r="C76" t="str">
            <v> </v>
          </cell>
          <cell r="D76">
            <v>960840</v>
          </cell>
          <cell r="E76">
            <v>446840</v>
          </cell>
        </row>
        <row r="77">
          <cell r="A77" t="str">
            <v>A2020212M</v>
          </cell>
          <cell r="B77" t="str">
            <v>水道料</v>
          </cell>
          <cell r="C77" t="str">
            <v> </v>
          </cell>
          <cell r="D77">
            <v>0</v>
          </cell>
          <cell r="E77">
            <v>0</v>
          </cell>
        </row>
        <row r="78">
          <cell r="A78" t="str">
            <v>A2020213J</v>
          </cell>
          <cell r="B78" t="str">
            <v>-</v>
          </cell>
          <cell r="C78" t="str">
            <v> </v>
          </cell>
          <cell r="D78">
            <v>0</v>
          </cell>
          <cell r="E78">
            <v>12500</v>
          </cell>
        </row>
        <row r="79">
          <cell r="A79" t="str">
            <v>A2020213M</v>
          </cell>
          <cell r="B79" t="str">
            <v>作業用消耗品費（設計用）</v>
          </cell>
          <cell r="C79" t="str">
            <v> </v>
          </cell>
          <cell r="D79">
            <v>0</v>
          </cell>
          <cell r="E79">
            <v>0</v>
          </cell>
        </row>
        <row r="80">
          <cell r="A80" t="str">
            <v>A2020214J</v>
          </cell>
          <cell r="B80" t="str">
            <v>-</v>
          </cell>
          <cell r="C80" t="str">
            <v> </v>
          </cell>
          <cell r="D80">
            <v>32864420</v>
          </cell>
          <cell r="E80">
            <v>64611942</v>
          </cell>
        </row>
        <row r="81">
          <cell r="A81" t="str">
            <v>A2020214M</v>
          </cell>
          <cell r="B81" t="str">
            <v>作業用消耗品費（一般）</v>
          </cell>
          <cell r="C81" t="str">
            <v> </v>
          </cell>
          <cell r="D81">
            <v>0</v>
          </cell>
          <cell r="E81">
            <v>0</v>
          </cell>
        </row>
        <row r="82">
          <cell r="A82" t="str">
            <v>A2020215J</v>
          </cell>
          <cell r="B82" t="str">
            <v>-</v>
          </cell>
          <cell r="C82" t="str">
            <v> </v>
          </cell>
          <cell r="D82">
            <v>7986280</v>
          </cell>
          <cell r="E82">
            <v>8975272</v>
          </cell>
        </row>
        <row r="83">
          <cell r="A83" t="str">
            <v>A2020215M</v>
          </cell>
          <cell r="B83" t="str">
            <v>作業用消耗品費（安全）</v>
          </cell>
          <cell r="C83" t="str">
            <v> </v>
          </cell>
          <cell r="D83">
            <v>0</v>
          </cell>
          <cell r="E83">
            <v>0</v>
          </cell>
        </row>
        <row r="84">
          <cell r="A84" t="str">
            <v>A2020216J</v>
          </cell>
          <cell r="B84" t="str">
            <v>-</v>
          </cell>
          <cell r="C84" t="str">
            <v> </v>
          </cell>
          <cell r="D84">
            <v>0</v>
          </cell>
          <cell r="E84">
            <v>0</v>
          </cell>
        </row>
        <row r="85">
          <cell r="A85" t="str">
            <v>A2020216M</v>
          </cell>
          <cell r="B85" t="str">
            <v>作業用消耗品費（設管）</v>
          </cell>
          <cell r="C85" t="str">
            <v> </v>
          </cell>
          <cell r="D85">
            <v>0</v>
          </cell>
          <cell r="E85">
            <v>0</v>
          </cell>
        </row>
        <row r="86">
          <cell r="A86" t="str">
            <v>A2020217J</v>
          </cell>
          <cell r="B86" t="str">
            <v>-</v>
          </cell>
          <cell r="C86" t="str">
            <v> </v>
          </cell>
          <cell r="D86">
            <v>39118456</v>
          </cell>
          <cell r="E86">
            <v>75712133</v>
          </cell>
        </row>
        <row r="87">
          <cell r="A87" t="str">
            <v>A2020217M</v>
          </cell>
          <cell r="B87" t="str">
            <v>図面費</v>
          </cell>
          <cell r="C87" t="str">
            <v> </v>
          </cell>
          <cell r="D87">
            <v>0</v>
          </cell>
          <cell r="E87">
            <v>0</v>
          </cell>
        </row>
        <row r="88">
          <cell r="A88" t="str">
            <v>A20203--M</v>
          </cell>
          <cell r="B88" t="str">
            <v>設備費</v>
          </cell>
          <cell r="C88" t="str">
            <v> </v>
          </cell>
          <cell r="D88">
            <v>0</v>
          </cell>
          <cell r="E88">
            <v>0</v>
          </cell>
        </row>
        <row r="89">
          <cell r="A89" t="str">
            <v>A2020301J</v>
          </cell>
          <cell r="B89" t="str">
            <v>-</v>
          </cell>
          <cell r="C89" t="str">
            <v> </v>
          </cell>
          <cell r="D89">
            <v>1077540</v>
          </cell>
          <cell r="E89">
            <v>2027270</v>
          </cell>
        </row>
        <row r="90">
          <cell r="A90" t="str">
            <v>A2020301M</v>
          </cell>
          <cell r="B90" t="str">
            <v>機械修理</v>
          </cell>
          <cell r="C90" t="str">
            <v> </v>
          </cell>
          <cell r="D90">
            <v>0</v>
          </cell>
          <cell r="E90">
            <v>0</v>
          </cell>
        </row>
        <row r="91">
          <cell r="A91" t="str">
            <v>A2020302J</v>
          </cell>
          <cell r="B91" t="str">
            <v>-</v>
          </cell>
          <cell r="C91" t="str">
            <v> </v>
          </cell>
          <cell r="D91">
            <v>16960456</v>
          </cell>
          <cell r="E91">
            <v>30086636</v>
          </cell>
        </row>
        <row r="92">
          <cell r="A92" t="str">
            <v>A2020302M</v>
          </cell>
          <cell r="B92" t="str">
            <v>研究設備修理</v>
          </cell>
          <cell r="C92" t="str">
            <v> </v>
          </cell>
          <cell r="D92">
            <v>0</v>
          </cell>
          <cell r="E92">
            <v>0</v>
          </cell>
        </row>
        <row r="93">
          <cell r="A93" t="str">
            <v>A2020303J</v>
          </cell>
          <cell r="B93" t="str">
            <v>-</v>
          </cell>
          <cell r="C93" t="str">
            <v> </v>
          </cell>
          <cell r="D93">
            <v>56458004</v>
          </cell>
          <cell r="E93">
            <v>72287737</v>
          </cell>
        </row>
        <row r="94">
          <cell r="A94" t="str">
            <v>A2020303M</v>
          </cell>
          <cell r="B94" t="str">
            <v>一般設備修理</v>
          </cell>
          <cell r="C94" t="str">
            <v> </v>
          </cell>
          <cell r="D94">
            <v>0</v>
          </cell>
          <cell r="E94">
            <v>0</v>
          </cell>
        </row>
        <row r="95">
          <cell r="A95" t="str">
            <v>A2020304J</v>
          </cell>
          <cell r="B95" t="str">
            <v>-</v>
          </cell>
          <cell r="C95" t="str">
            <v> </v>
          </cell>
          <cell r="D95">
            <v>9938840</v>
          </cell>
          <cell r="E95">
            <v>14559840</v>
          </cell>
        </row>
        <row r="96">
          <cell r="A96" t="str">
            <v>A2020304M</v>
          </cell>
          <cell r="B96" t="str">
            <v>土木建築修理</v>
          </cell>
          <cell r="C96" t="str">
            <v> </v>
          </cell>
          <cell r="D96">
            <v>0</v>
          </cell>
          <cell r="E96">
            <v>0</v>
          </cell>
        </row>
        <row r="97">
          <cell r="A97" t="str">
            <v>A2020305J</v>
          </cell>
          <cell r="B97" t="str">
            <v>-</v>
          </cell>
          <cell r="C97" t="str">
            <v> </v>
          </cell>
          <cell r="D97">
            <v>11690707</v>
          </cell>
          <cell r="E97">
            <v>12190707</v>
          </cell>
        </row>
        <row r="98">
          <cell r="A98" t="str">
            <v>A2020305M</v>
          </cell>
          <cell r="B98" t="str">
            <v>Ｌ／Ｏ費</v>
          </cell>
          <cell r="C98" t="str">
            <v> </v>
          </cell>
          <cell r="D98">
            <v>0</v>
          </cell>
          <cell r="E98">
            <v>0</v>
          </cell>
        </row>
        <row r="99">
          <cell r="A99" t="str">
            <v>A2020306M</v>
          </cell>
          <cell r="B99" t="str">
            <v>Ｌ／Ｏ費（Ａ）</v>
          </cell>
          <cell r="C99" t="str">
            <v> </v>
          </cell>
          <cell r="D99">
            <v>0</v>
          </cell>
          <cell r="E99">
            <v>0</v>
          </cell>
        </row>
        <row r="100">
          <cell r="A100" t="str">
            <v>A2020307M</v>
          </cell>
          <cell r="B100" t="str">
            <v>Ｌ／Ｏ費（Ｂ）</v>
          </cell>
          <cell r="C100" t="str">
            <v> </v>
          </cell>
          <cell r="D100">
            <v>0</v>
          </cell>
          <cell r="E100">
            <v>0</v>
          </cell>
        </row>
        <row r="101">
          <cell r="A101" t="str">
            <v>A2020308J</v>
          </cell>
          <cell r="B101" t="str">
            <v>-</v>
          </cell>
          <cell r="C101" t="str">
            <v> </v>
          </cell>
          <cell r="D101">
            <v>10253100</v>
          </cell>
          <cell r="E101">
            <v>20455100</v>
          </cell>
        </row>
        <row r="102">
          <cell r="A102" t="str">
            <v>A2020308M</v>
          </cell>
          <cell r="B102" t="str">
            <v>固定資産税</v>
          </cell>
          <cell r="C102" t="str">
            <v> </v>
          </cell>
          <cell r="D102">
            <v>0</v>
          </cell>
          <cell r="E102">
            <v>0</v>
          </cell>
        </row>
        <row r="103">
          <cell r="A103" t="str">
            <v>A2020309J</v>
          </cell>
          <cell r="B103" t="str">
            <v>-</v>
          </cell>
          <cell r="C103" t="str">
            <v> </v>
          </cell>
          <cell r="D103">
            <v>269192623</v>
          </cell>
          <cell r="E103">
            <v>531665425</v>
          </cell>
        </row>
        <row r="104">
          <cell r="A104" t="str">
            <v>A2020309M</v>
          </cell>
          <cell r="B104" t="str">
            <v>減価償却費</v>
          </cell>
          <cell r="C104" t="str">
            <v> </v>
          </cell>
          <cell r="D104">
            <v>0</v>
          </cell>
          <cell r="E104">
            <v>0</v>
          </cell>
        </row>
        <row r="105">
          <cell r="A105" t="str">
            <v>A2020310J</v>
          </cell>
          <cell r="B105" t="str">
            <v>-</v>
          </cell>
          <cell r="C105" t="str">
            <v> </v>
          </cell>
          <cell r="D105">
            <v>2253459</v>
          </cell>
          <cell r="E105">
            <v>4506918</v>
          </cell>
        </row>
        <row r="106">
          <cell r="A106" t="str">
            <v>A2020310M</v>
          </cell>
          <cell r="B106" t="str">
            <v>火災保険料</v>
          </cell>
          <cell r="C106" t="str">
            <v> </v>
          </cell>
          <cell r="D106">
            <v>0</v>
          </cell>
          <cell r="E106">
            <v>0</v>
          </cell>
        </row>
        <row r="107">
          <cell r="A107" t="str">
            <v>A2020311J</v>
          </cell>
          <cell r="B107" t="str">
            <v>-</v>
          </cell>
          <cell r="C107" t="str">
            <v> </v>
          </cell>
          <cell r="D107">
            <v>373568435</v>
          </cell>
          <cell r="E107">
            <v>685715441</v>
          </cell>
        </row>
        <row r="108">
          <cell r="A108" t="str">
            <v>A2020311M</v>
          </cell>
          <cell r="B108" t="str">
            <v>固定資産賃借料</v>
          </cell>
          <cell r="C108" t="str">
            <v> </v>
          </cell>
          <cell r="D108">
            <v>0</v>
          </cell>
          <cell r="E108">
            <v>0</v>
          </cell>
        </row>
        <row r="109">
          <cell r="A109" t="str">
            <v>A2020312J</v>
          </cell>
          <cell r="B109" t="str">
            <v>-</v>
          </cell>
          <cell r="C109" t="str">
            <v> </v>
          </cell>
          <cell r="D109">
            <v>816057</v>
          </cell>
          <cell r="E109">
            <v>1589602</v>
          </cell>
        </row>
        <row r="110">
          <cell r="A110" t="str">
            <v>A2020312M</v>
          </cell>
          <cell r="B110" t="str">
            <v>連絡車関係費</v>
          </cell>
          <cell r="C110" t="str">
            <v> </v>
          </cell>
          <cell r="D110">
            <v>0</v>
          </cell>
          <cell r="E110">
            <v>0</v>
          </cell>
        </row>
        <row r="111">
          <cell r="A111" t="str">
            <v>A20204--M</v>
          </cell>
          <cell r="B111" t="str">
            <v>管理費</v>
          </cell>
          <cell r="C111" t="str">
            <v> </v>
          </cell>
          <cell r="D111">
            <v>0</v>
          </cell>
          <cell r="E111">
            <v>0</v>
          </cell>
        </row>
        <row r="112">
          <cell r="A112" t="str">
            <v>A2020401J</v>
          </cell>
          <cell r="B112" t="str">
            <v>-</v>
          </cell>
          <cell r="C112" t="str">
            <v> </v>
          </cell>
          <cell r="D112">
            <v>41691322</v>
          </cell>
          <cell r="E112">
            <v>84621994</v>
          </cell>
        </row>
        <row r="113">
          <cell r="A113" t="str">
            <v>A2020401M</v>
          </cell>
          <cell r="B113" t="str">
            <v>給食補助金</v>
          </cell>
          <cell r="C113" t="str">
            <v> </v>
          </cell>
          <cell r="D113">
            <v>0</v>
          </cell>
          <cell r="E113">
            <v>0</v>
          </cell>
        </row>
        <row r="114">
          <cell r="A114" t="str">
            <v>A2020402J</v>
          </cell>
          <cell r="B114" t="str">
            <v>-</v>
          </cell>
          <cell r="C114" t="str">
            <v> </v>
          </cell>
          <cell r="D114">
            <v>3936350</v>
          </cell>
          <cell r="E114">
            <v>5553092</v>
          </cell>
        </row>
        <row r="115">
          <cell r="A115" t="str">
            <v>A2020402M</v>
          </cell>
          <cell r="B115" t="str">
            <v>レクリェエーション費</v>
          </cell>
          <cell r="C115" t="str">
            <v> </v>
          </cell>
          <cell r="D115">
            <v>0</v>
          </cell>
          <cell r="E115">
            <v>0</v>
          </cell>
        </row>
        <row r="116">
          <cell r="A116" t="str">
            <v>A2020403J</v>
          </cell>
          <cell r="B116" t="str">
            <v>-</v>
          </cell>
          <cell r="C116" t="str">
            <v> </v>
          </cell>
          <cell r="D116">
            <v>6023595</v>
          </cell>
          <cell r="E116">
            <v>11786269</v>
          </cell>
        </row>
        <row r="117">
          <cell r="A117" t="str">
            <v>A2020403M</v>
          </cell>
          <cell r="B117" t="str">
            <v>貸与品</v>
          </cell>
          <cell r="C117" t="str">
            <v> </v>
          </cell>
          <cell r="D117">
            <v>0</v>
          </cell>
          <cell r="E117">
            <v>0</v>
          </cell>
        </row>
        <row r="118">
          <cell r="A118" t="str">
            <v>A2020404J</v>
          </cell>
          <cell r="B118" t="str">
            <v>-</v>
          </cell>
          <cell r="C118" t="str">
            <v> </v>
          </cell>
          <cell r="D118">
            <v>-4609324</v>
          </cell>
          <cell r="E118">
            <v>-16004087</v>
          </cell>
        </row>
        <row r="119">
          <cell r="A119" t="str">
            <v>A2020404M</v>
          </cell>
          <cell r="B119" t="str">
            <v>診療関係費</v>
          </cell>
          <cell r="C119" t="str">
            <v> </v>
          </cell>
          <cell r="D119">
            <v>0</v>
          </cell>
          <cell r="E119">
            <v>0</v>
          </cell>
        </row>
        <row r="120">
          <cell r="A120" t="str">
            <v>A2020405J</v>
          </cell>
          <cell r="B120" t="str">
            <v>-</v>
          </cell>
          <cell r="C120" t="str">
            <v> </v>
          </cell>
          <cell r="D120">
            <v>5640543</v>
          </cell>
          <cell r="E120">
            <v>9561205</v>
          </cell>
        </row>
        <row r="121">
          <cell r="A121" t="str">
            <v>A2020405M</v>
          </cell>
          <cell r="B121" t="str">
            <v>安全衛生費</v>
          </cell>
          <cell r="C121" t="str">
            <v> </v>
          </cell>
          <cell r="D121">
            <v>0</v>
          </cell>
          <cell r="E121">
            <v>0</v>
          </cell>
        </row>
        <row r="122">
          <cell r="A122" t="str">
            <v>A2020406J</v>
          </cell>
          <cell r="B122" t="str">
            <v>-</v>
          </cell>
          <cell r="C122" t="str">
            <v> </v>
          </cell>
          <cell r="D122">
            <v>8237397</v>
          </cell>
          <cell r="E122">
            <v>18170063</v>
          </cell>
        </row>
        <row r="123">
          <cell r="A123" t="str">
            <v>A2020406M</v>
          </cell>
          <cell r="B123" t="str">
            <v>研修関係費</v>
          </cell>
          <cell r="C123" t="str">
            <v> </v>
          </cell>
          <cell r="D123">
            <v>0</v>
          </cell>
          <cell r="E123">
            <v>0</v>
          </cell>
        </row>
        <row r="124">
          <cell r="A124" t="str">
            <v>A2020407J</v>
          </cell>
          <cell r="B124" t="str">
            <v>-</v>
          </cell>
          <cell r="C124" t="str">
            <v> </v>
          </cell>
          <cell r="D124">
            <v>149537025</v>
          </cell>
          <cell r="E124">
            <v>281646079</v>
          </cell>
        </row>
        <row r="125">
          <cell r="A125" t="str">
            <v>A2020407M</v>
          </cell>
          <cell r="B125" t="str">
            <v>寮・社宅管理費</v>
          </cell>
          <cell r="C125" t="str">
            <v> </v>
          </cell>
          <cell r="D125">
            <v>0</v>
          </cell>
          <cell r="E125">
            <v>0</v>
          </cell>
        </row>
        <row r="126">
          <cell r="A126" t="str">
            <v>A2020408J</v>
          </cell>
          <cell r="B126" t="str">
            <v>-</v>
          </cell>
          <cell r="C126" t="str">
            <v> </v>
          </cell>
          <cell r="D126">
            <v>44063878</v>
          </cell>
          <cell r="E126">
            <v>79779837</v>
          </cell>
        </row>
        <row r="127">
          <cell r="A127" t="str">
            <v>A2020408M</v>
          </cell>
          <cell r="B127" t="str">
            <v>その他厚生費</v>
          </cell>
          <cell r="C127" t="str">
            <v> </v>
          </cell>
          <cell r="D127">
            <v>0</v>
          </cell>
          <cell r="E127">
            <v>0</v>
          </cell>
        </row>
        <row r="128">
          <cell r="A128" t="str">
            <v>A2020409J</v>
          </cell>
          <cell r="B128" t="str">
            <v>-</v>
          </cell>
          <cell r="C128" t="str">
            <v> </v>
          </cell>
          <cell r="D128">
            <v>13887093</v>
          </cell>
          <cell r="E128">
            <v>47553838</v>
          </cell>
        </row>
        <row r="129">
          <cell r="A129" t="str">
            <v>A2020409M</v>
          </cell>
          <cell r="B129" t="str">
            <v>国内旅費交通費</v>
          </cell>
          <cell r="C129" t="str">
            <v> </v>
          </cell>
          <cell r="D129">
            <v>0</v>
          </cell>
          <cell r="E129">
            <v>0</v>
          </cell>
        </row>
        <row r="130">
          <cell r="A130" t="str">
            <v>A2020410J</v>
          </cell>
          <cell r="B130" t="str">
            <v>-</v>
          </cell>
          <cell r="C130" t="str">
            <v> </v>
          </cell>
          <cell r="D130">
            <v>26906689</v>
          </cell>
          <cell r="E130">
            <v>49889337</v>
          </cell>
        </row>
        <row r="131">
          <cell r="A131" t="str">
            <v>A2020410M</v>
          </cell>
          <cell r="B131" t="str">
            <v>海外旅費交通費</v>
          </cell>
          <cell r="C131" t="str">
            <v> </v>
          </cell>
          <cell r="D131">
            <v>0</v>
          </cell>
          <cell r="E131">
            <v>0</v>
          </cell>
        </row>
        <row r="132">
          <cell r="A132" t="str">
            <v>A2020411J</v>
          </cell>
          <cell r="B132" t="str">
            <v>-</v>
          </cell>
          <cell r="C132" t="str">
            <v> </v>
          </cell>
          <cell r="D132">
            <v>112905</v>
          </cell>
          <cell r="E132">
            <v>266429</v>
          </cell>
        </row>
        <row r="133">
          <cell r="A133" t="str">
            <v>A2020411M</v>
          </cell>
          <cell r="B133" t="str">
            <v>採用関係費</v>
          </cell>
          <cell r="C133" t="str">
            <v> </v>
          </cell>
          <cell r="D133">
            <v>0</v>
          </cell>
          <cell r="E133">
            <v>0</v>
          </cell>
        </row>
        <row r="134">
          <cell r="A134" t="str">
            <v>A2020412J</v>
          </cell>
          <cell r="B134" t="str">
            <v>-</v>
          </cell>
          <cell r="C134" t="str">
            <v> </v>
          </cell>
          <cell r="D134">
            <v>742422244</v>
          </cell>
          <cell r="E134">
            <v>1401824617</v>
          </cell>
        </row>
        <row r="135">
          <cell r="A135" t="str">
            <v>A2020412M</v>
          </cell>
          <cell r="B135" t="str">
            <v>技術電子計算機費</v>
          </cell>
          <cell r="C135" t="str">
            <v> </v>
          </cell>
          <cell r="D135">
            <v>0</v>
          </cell>
          <cell r="E135">
            <v>0</v>
          </cell>
        </row>
        <row r="136">
          <cell r="A136" t="str">
            <v>A2020413J</v>
          </cell>
          <cell r="B136" t="str">
            <v>-</v>
          </cell>
          <cell r="C136" t="str">
            <v> </v>
          </cell>
          <cell r="D136">
            <v>78014490</v>
          </cell>
          <cell r="E136">
            <v>153852092</v>
          </cell>
        </row>
        <row r="137">
          <cell r="A137" t="str">
            <v>A2020413M</v>
          </cell>
          <cell r="B137" t="str">
            <v>事務電子計算機費</v>
          </cell>
          <cell r="C137" t="str">
            <v> </v>
          </cell>
          <cell r="D137">
            <v>0</v>
          </cell>
          <cell r="E137">
            <v>0</v>
          </cell>
        </row>
        <row r="138">
          <cell r="A138" t="str">
            <v>A2020414M</v>
          </cell>
          <cell r="B138" t="str">
            <v>工業所有権管理費</v>
          </cell>
          <cell r="C138" t="str">
            <v> </v>
          </cell>
          <cell r="D138">
            <v>0</v>
          </cell>
          <cell r="E138">
            <v>0</v>
          </cell>
        </row>
        <row r="139">
          <cell r="A139" t="str">
            <v>A2020415J</v>
          </cell>
          <cell r="B139" t="str">
            <v>-</v>
          </cell>
          <cell r="C139" t="str">
            <v> </v>
          </cell>
          <cell r="D139">
            <v>1077469</v>
          </cell>
          <cell r="E139">
            <v>2408411</v>
          </cell>
        </row>
        <row r="140">
          <cell r="A140" t="str">
            <v>A2020415M</v>
          </cell>
          <cell r="B140" t="str">
            <v>運送保管料</v>
          </cell>
          <cell r="C140" t="str">
            <v> </v>
          </cell>
          <cell r="D140">
            <v>0</v>
          </cell>
          <cell r="E140">
            <v>0</v>
          </cell>
        </row>
        <row r="141">
          <cell r="A141" t="str">
            <v>A2020416J</v>
          </cell>
          <cell r="B141" t="str">
            <v>-</v>
          </cell>
          <cell r="C141" t="str">
            <v> </v>
          </cell>
          <cell r="D141">
            <v>6232101</v>
          </cell>
          <cell r="E141">
            <v>13103553</v>
          </cell>
        </row>
        <row r="142">
          <cell r="A142" t="str">
            <v>A2020416M</v>
          </cell>
          <cell r="B142" t="str">
            <v>事務用消耗品</v>
          </cell>
          <cell r="C142" t="str">
            <v> </v>
          </cell>
          <cell r="D142">
            <v>0</v>
          </cell>
          <cell r="E142">
            <v>0</v>
          </cell>
        </row>
        <row r="143">
          <cell r="A143" t="str">
            <v>A2020417J</v>
          </cell>
          <cell r="B143" t="str">
            <v>-</v>
          </cell>
          <cell r="C143" t="str">
            <v> </v>
          </cell>
          <cell r="D143">
            <v>27563952</v>
          </cell>
          <cell r="E143">
            <v>48685173</v>
          </cell>
        </row>
        <row r="144">
          <cell r="A144" t="str">
            <v>A2020417M</v>
          </cell>
          <cell r="B144" t="str">
            <v>技術調査費</v>
          </cell>
          <cell r="C144" t="str">
            <v> </v>
          </cell>
          <cell r="D144">
            <v>0</v>
          </cell>
          <cell r="E144">
            <v>0</v>
          </cell>
        </row>
        <row r="145">
          <cell r="A145" t="str">
            <v>A2020418J</v>
          </cell>
          <cell r="B145" t="str">
            <v>-</v>
          </cell>
          <cell r="C145" t="str">
            <v> </v>
          </cell>
          <cell r="D145">
            <v>0</v>
          </cell>
          <cell r="E145">
            <v>1820</v>
          </cell>
        </row>
        <row r="146">
          <cell r="A146" t="str">
            <v>A2020418M</v>
          </cell>
          <cell r="B146" t="str">
            <v>人事調査費</v>
          </cell>
          <cell r="C146" t="str">
            <v> </v>
          </cell>
          <cell r="D146">
            <v>0</v>
          </cell>
          <cell r="E146">
            <v>0</v>
          </cell>
        </row>
        <row r="147">
          <cell r="A147" t="str">
            <v>A2020419J</v>
          </cell>
          <cell r="B147" t="str">
            <v>-</v>
          </cell>
          <cell r="C147" t="str">
            <v> </v>
          </cell>
          <cell r="D147">
            <v>26122836</v>
          </cell>
          <cell r="E147">
            <v>47244137</v>
          </cell>
        </row>
        <row r="148">
          <cell r="A148" t="str">
            <v>A2020419M</v>
          </cell>
          <cell r="B148" t="str">
            <v>通信費</v>
          </cell>
          <cell r="C148" t="str">
            <v> </v>
          </cell>
          <cell r="D148">
            <v>0</v>
          </cell>
          <cell r="E148">
            <v>0</v>
          </cell>
        </row>
        <row r="149">
          <cell r="A149" t="str">
            <v>A2020420J</v>
          </cell>
          <cell r="B149" t="str">
            <v>-</v>
          </cell>
          <cell r="C149" t="str">
            <v> </v>
          </cell>
          <cell r="D149">
            <v>7747158</v>
          </cell>
          <cell r="E149">
            <v>16367518</v>
          </cell>
        </row>
        <row r="150">
          <cell r="A150" t="str">
            <v>A2020420M</v>
          </cell>
          <cell r="B150" t="str">
            <v>交際費</v>
          </cell>
          <cell r="C150" t="str">
            <v> </v>
          </cell>
          <cell r="D150">
            <v>0</v>
          </cell>
          <cell r="E150">
            <v>0</v>
          </cell>
        </row>
        <row r="151">
          <cell r="A151" t="str">
            <v>A2020421J</v>
          </cell>
          <cell r="B151" t="str">
            <v>-</v>
          </cell>
          <cell r="C151" t="str">
            <v> </v>
          </cell>
          <cell r="D151">
            <v>7849900</v>
          </cell>
          <cell r="E151">
            <v>15537783</v>
          </cell>
        </row>
        <row r="152">
          <cell r="A152" t="str">
            <v>A2020421M</v>
          </cell>
          <cell r="B152" t="str">
            <v>図書費（技術図書）</v>
          </cell>
          <cell r="C152" t="str">
            <v> </v>
          </cell>
          <cell r="D152">
            <v>0</v>
          </cell>
          <cell r="E152">
            <v>0</v>
          </cell>
        </row>
        <row r="153">
          <cell r="A153" t="str">
            <v>A2020422J</v>
          </cell>
          <cell r="B153" t="str">
            <v>-</v>
          </cell>
          <cell r="C153" t="str">
            <v> </v>
          </cell>
          <cell r="D153">
            <v>1356885</v>
          </cell>
          <cell r="E153">
            <v>1504385</v>
          </cell>
        </row>
        <row r="154">
          <cell r="A154" t="str">
            <v>A2020422M</v>
          </cell>
          <cell r="B154" t="str">
            <v>図書費（規格図書）</v>
          </cell>
          <cell r="C154" t="str">
            <v> </v>
          </cell>
          <cell r="D154">
            <v>0</v>
          </cell>
          <cell r="E154">
            <v>0</v>
          </cell>
        </row>
        <row r="155">
          <cell r="A155" t="str">
            <v>A2020423J</v>
          </cell>
          <cell r="B155" t="str">
            <v>-</v>
          </cell>
          <cell r="C155" t="str">
            <v> </v>
          </cell>
          <cell r="D155">
            <v>361588</v>
          </cell>
          <cell r="E155">
            <v>736090</v>
          </cell>
        </row>
        <row r="156">
          <cell r="A156" t="str">
            <v>A2020423M</v>
          </cell>
          <cell r="B156" t="str">
            <v>図書費（一般図書）</v>
          </cell>
          <cell r="C156" t="str">
            <v> </v>
          </cell>
          <cell r="D156">
            <v>0</v>
          </cell>
          <cell r="E156">
            <v>0</v>
          </cell>
        </row>
        <row r="157">
          <cell r="A157" t="str">
            <v>A2020424J</v>
          </cell>
          <cell r="B157" t="str">
            <v>-</v>
          </cell>
          <cell r="C157" t="str">
            <v> </v>
          </cell>
          <cell r="D157">
            <v>6144716</v>
          </cell>
          <cell r="E157">
            <v>13652703</v>
          </cell>
        </row>
        <row r="158">
          <cell r="A158" t="str">
            <v>A2020424M</v>
          </cell>
          <cell r="B158" t="str">
            <v>会議費</v>
          </cell>
          <cell r="C158" t="str">
            <v> </v>
          </cell>
          <cell r="D158">
            <v>0</v>
          </cell>
          <cell r="E158">
            <v>0</v>
          </cell>
        </row>
        <row r="159">
          <cell r="A159" t="str">
            <v>A2020425J</v>
          </cell>
          <cell r="B159" t="str">
            <v>-</v>
          </cell>
          <cell r="C159" t="str">
            <v> </v>
          </cell>
          <cell r="D159">
            <v>422400</v>
          </cell>
          <cell r="E159">
            <v>514394</v>
          </cell>
        </row>
        <row r="160">
          <cell r="A160" t="str">
            <v>A2020425M</v>
          </cell>
          <cell r="B160" t="str">
            <v>諸会費（一般）</v>
          </cell>
          <cell r="C160" t="str">
            <v> </v>
          </cell>
          <cell r="D160">
            <v>0</v>
          </cell>
          <cell r="E160">
            <v>0</v>
          </cell>
        </row>
        <row r="161">
          <cell r="A161" t="str">
            <v>A2020426J</v>
          </cell>
          <cell r="B161" t="str">
            <v>-</v>
          </cell>
          <cell r="C161" t="str">
            <v> </v>
          </cell>
          <cell r="D161">
            <v>4512924</v>
          </cell>
          <cell r="E161">
            <v>8916343</v>
          </cell>
        </row>
        <row r="162">
          <cell r="A162" t="str">
            <v>A2020426M</v>
          </cell>
          <cell r="B162" t="str">
            <v>諸会費（技術）</v>
          </cell>
          <cell r="C162" t="str">
            <v> </v>
          </cell>
          <cell r="D162">
            <v>0</v>
          </cell>
          <cell r="E162">
            <v>0</v>
          </cell>
        </row>
        <row r="163">
          <cell r="A163" t="str">
            <v>A2020427J</v>
          </cell>
          <cell r="B163" t="str">
            <v>-</v>
          </cell>
          <cell r="C163" t="str">
            <v> </v>
          </cell>
          <cell r="D163">
            <v>3000000</v>
          </cell>
          <cell r="E163">
            <v>3000000</v>
          </cell>
        </row>
        <row r="164">
          <cell r="A164" t="str">
            <v>A2020427M</v>
          </cell>
          <cell r="B164" t="str">
            <v>寄付金</v>
          </cell>
          <cell r="C164" t="str">
            <v> </v>
          </cell>
          <cell r="D164">
            <v>0</v>
          </cell>
          <cell r="E164">
            <v>0</v>
          </cell>
        </row>
        <row r="165">
          <cell r="A165" t="str">
            <v>A2020428J</v>
          </cell>
          <cell r="B165" t="str">
            <v>-</v>
          </cell>
          <cell r="C165" t="str">
            <v> </v>
          </cell>
          <cell r="D165">
            <v>-9698640</v>
          </cell>
          <cell r="E165">
            <v>15118878</v>
          </cell>
        </row>
        <row r="166">
          <cell r="A166" t="str">
            <v>A2020428M</v>
          </cell>
          <cell r="B166" t="str">
            <v>その他雑費</v>
          </cell>
          <cell r="C166" t="str">
            <v> </v>
          </cell>
          <cell r="D166">
            <v>0</v>
          </cell>
          <cell r="E166">
            <v>0</v>
          </cell>
        </row>
        <row r="167">
          <cell r="A167" t="str">
            <v>A2020429J</v>
          </cell>
          <cell r="B167" t="str">
            <v>-</v>
          </cell>
          <cell r="C167" t="str">
            <v> </v>
          </cell>
          <cell r="D167">
            <v>2252639</v>
          </cell>
          <cell r="E167">
            <v>5348452</v>
          </cell>
        </row>
        <row r="168">
          <cell r="A168" t="str">
            <v>A2020429M</v>
          </cell>
          <cell r="B168" t="str">
            <v>支払手数料</v>
          </cell>
          <cell r="C168" t="str">
            <v> </v>
          </cell>
          <cell r="D168">
            <v>0</v>
          </cell>
          <cell r="E168">
            <v>0</v>
          </cell>
        </row>
        <row r="169">
          <cell r="A169" t="str">
            <v>A2020430J</v>
          </cell>
          <cell r="B169" t="str">
            <v>-</v>
          </cell>
          <cell r="C169" t="str">
            <v> </v>
          </cell>
          <cell r="D169">
            <v>3401634</v>
          </cell>
          <cell r="E169">
            <v>8284282</v>
          </cell>
        </row>
        <row r="170">
          <cell r="A170" t="str">
            <v>A2020430M</v>
          </cell>
          <cell r="B170" t="str">
            <v>公害対策費（Ａ）</v>
          </cell>
          <cell r="C170" t="str">
            <v> </v>
          </cell>
          <cell r="D170">
            <v>0</v>
          </cell>
          <cell r="E170">
            <v>0</v>
          </cell>
        </row>
        <row r="171">
          <cell r="A171" t="str">
            <v>A2020431J</v>
          </cell>
          <cell r="B171" t="str">
            <v>-</v>
          </cell>
          <cell r="C171" t="str">
            <v> </v>
          </cell>
          <cell r="D171">
            <v>4179100</v>
          </cell>
          <cell r="E171">
            <v>7225730</v>
          </cell>
        </row>
        <row r="172">
          <cell r="A172" t="str">
            <v>A2020431M</v>
          </cell>
          <cell r="B172" t="str">
            <v>公害対策費（Ｂ）</v>
          </cell>
          <cell r="C172" t="str">
            <v> </v>
          </cell>
          <cell r="D172">
            <v>0</v>
          </cell>
          <cell r="E172">
            <v>0</v>
          </cell>
        </row>
        <row r="173">
          <cell r="A173" t="str">
            <v>A2020432J</v>
          </cell>
          <cell r="B173" t="str">
            <v>-</v>
          </cell>
          <cell r="C173" t="str">
            <v> </v>
          </cell>
          <cell r="D173">
            <v>37269767</v>
          </cell>
          <cell r="E173">
            <v>41377867</v>
          </cell>
        </row>
        <row r="174">
          <cell r="A174" t="str">
            <v>A2020432M</v>
          </cell>
          <cell r="B174" t="str">
            <v>租税公課</v>
          </cell>
          <cell r="C174" t="str">
            <v> </v>
          </cell>
          <cell r="D174">
            <v>0</v>
          </cell>
          <cell r="E174">
            <v>0</v>
          </cell>
        </row>
        <row r="175">
          <cell r="A175" t="str">
            <v>A20205--M</v>
          </cell>
          <cell r="B175" t="str">
            <v>他勘定振替高</v>
          </cell>
          <cell r="C175" t="str">
            <v> </v>
          </cell>
          <cell r="D175">
            <v>0</v>
          </cell>
          <cell r="E175">
            <v>0</v>
          </cell>
        </row>
        <row r="176">
          <cell r="A176" t="str">
            <v>A2020501M</v>
          </cell>
          <cell r="B176" t="str">
            <v>他勘定振替高（F1/F3000）</v>
          </cell>
          <cell r="C176" t="str">
            <v> </v>
          </cell>
          <cell r="D176">
            <v>0</v>
          </cell>
          <cell r="E176">
            <v>0</v>
          </cell>
        </row>
        <row r="177">
          <cell r="A177" t="str">
            <v>A2020502M</v>
          </cell>
          <cell r="B177" t="str">
            <v>他勘定振替高（カート）</v>
          </cell>
          <cell r="C177" t="str">
            <v> </v>
          </cell>
          <cell r="D177">
            <v>0</v>
          </cell>
          <cell r="E177">
            <v>0</v>
          </cell>
        </row>
        <row r="178">
          <cell r="A178" t="str">
            <v>A2020503M</v>
          </cell>
          <cell r="B178" t="str">
            <v>他勘定振替高（ＨＧＦ）</v>
          </cell>
          <cell r="C178" t="str">
            <v> </v>
          </cell>
          <cell r="D178">
            <v>0</v>
          </cell>
          <cell r="E178">
            <v>0</v>
          </cell>
        </row>
        <row r="179">
          <cell r="A179" t="str">
            <v>A2020504J</v>
          </cell>
          <cell r="B179" t="str">
            <v>-</v>
          </cell>
          <cell r="C179" t="str">
            <v> </v>
          </cell>
          <cell r="D179">
            <v>-2325236</v>
          </cell>
          <cell r="E179">
            <v>-5102544</v>
          </cell>
        </row>
        <row r="180">
          <cell r="A180" t="str">
            <v>A2020504M</v>
          </cell>
          <cell r="B180" t="str">
            <v>他勘定振替高（ＩＳＵＺＵ）</v>
          </cell>
          <cell r="C180" t="str">
            <v> </v>
          </cell>
          <cell r="D180">
            <v>0</v>
          </cell>
          <cell r="E180">
            <v>0</v>
          </cell>
        </row>
        <row r="181">
          <cell r="A181" t="str">
            <v>A2020505J</v>
          </cell>
          <cell r="B181" t="str">
            <v>-</v>
          </cell>
          <cell r="C181" t="str">
            <v> </v>
          </cell>
          <cell r="D181">
            <v>-134454281</v>
          </cell>
          <cell r="E181">
            <v>-134454281</v>
          </cell>
        </row>
        <row r="182">
          <cell r="A182" t="str">
            <v>A2020505M</v>
          </cell>
          <cell r="B182" t="str">
            <v>他勘定振替高（その他）</v>
          </cell>
          <cell r="C182" t="str">
            <v> </v>
          </cell>
          <cell r="D182">
            <v>0</v>
          </cell>
          <cell r="E182">
            <v>0</v>
          </cell>
        </row>
        <row r="183">
          <cell r="A183" t="str">
            <v>A20206--M</v>
          </cell>
          <cell r="B183" t="str">
            <v>その他</v>
          </cell>
          <cell r="C183" t="str">
            <v> </v>
          </cell>
          <cell r="D183">
            <v>0</v>
          </cell>
          <cell r="E183">
            <v>0</v>
          </cell>
        </row>
        <row r="184">
          <cell r="A184" t="str">
            <v>A2020601J</v>
          </cell>
          <cell r="B184" t="str">
            <v>-</v>
          </cell>
          <cell r="C184" t="str">
            <v> </v>
          </cell>
          <cell r="D184">
            <v>-2500</v>
          </cell>
          <cell r="E184">
            <v>6418400</v>
          </cell>
        </row>
        <row r="185">
          <cell r="A185" t="str">
            <v>A2020601M</v>
          </cell>
          <cell r="B185" t="str">
            <v>事業税</v>
          </cell>
          <cell r="C185" t="str">
            <v> </v>
          </cell>
          <cell r="D185">
            <v>0</v>
          </cell>
          <cell r="E185">
            <v>0</v>
          </cell>
        </row>
        <row r="186">
          <cell r="A186" t="str">
            <v>A2020602J</v>
          </cell>
          <cell r="B186" t="str">
            <v>-</v>
          </cell>
          <cell r="C186" t="str">
            <v> </v>
          </cell>
          <cell r="D186">
            <v>261748995</v>
          </cell>
          <cell r="E186">
            <v>503374990</v>
          </cell>
        </row>
        <row r="187">
          <cell r="A187" t="str">
            <v>A2020602M</v>
          </cell>
          <cell r="B187" t="str">
            <v>ＰＧ配賦</v>
          </cell>
          <cell r="C187" t="str">
            <v> </v>
          </cell>
          <cell r="D187">
            <v>0</v>
          </cell>
          <cell r="E187">
            <v>0</v>
          </cell>
        </row>
        <row r="188">
          <cell r="A188" t="str">
            <v>A2020603J</v>
          </cell>
          <cell r="B188" t="str">
            <v>-</v>
          </cell>
          <cell r="C188" t="str">
            <v> </v>
          </cell>
          <cell r="D188">
            <v>2704721</v>
          </cell>
          <cell r="E188">
            <v>20876741</v>
          </cell>
        </row>
        <row r="189">
          <cell r="A189" t="str">
            <v>A2020603M</v>
          </cell>
          <cell r="B189" t="str">
            <v>海外事務所費用</v>
          </cell>
          <cell r="C189" t="str">
            <v> </v>
          </cell>
          <cell r="D189">
            <v>0</v>
          </cell>
          <cell r="E189">
            <v>0</v>
          </cell>
        </row>
        <row r="190">
          <cell r="A190" t="str">
            <v>A2020604J</v>
          </cell>
          <cell r="B190" t="str">
            <v>-</v>
          </cell>
          <cell r="C190" t="str">
            <v> </v>
          </cell>
          <cell r="D190">
            <v>7496441</v>
          </cell>
          <cell r="E190">
            <v>13001502</v>
          </cell>
        </row>
        <row r="191">
          <cell r="A191" t="str">
            <v>A2020604M</v>
          </cell>
          <cell r="B191" t="str">
            <v>営業外損益</v>
          </cell>
          <cell r="C191" t="str">
            <v> </v>
          </cell>
          <cell r="D191">
            <v>0</v>
          </cell>
          <cell r="E191">
            <v>0</v>
          </cell>
        </row>
        <row r="192">
          <cell r="A192" t="str">
            <v>A2020605J</v>
          </cell>
          <cell r="B192" t="str">
            <v>-</v>
          </cell>
          <cell r="C192" t="str">
            <v> </v>
          </cell>
          <cell r="D192">
            <v>5298686</v>
          </cell>
          <cell r="E192">
            <v>9840624</v>
          </cell>
        </row>
        <row r="193">
          <cell r="A193" t="str">
            <v>A2020605M</v>
          </cell>
          <cell r="B193" t="str">
            <v>特別損益</v>
          </cell>
          <cell r="C193" t="str">
            <v> </v>
          </cell>
          <cell r="D193">
            <v>0</v>
          </cell>
          <cell r="E19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GT"/>
      <sheetName val="HGW"/>
      <sheetName val="HGP-T"/>
      <sheetName val="HGP-H"/>
      <sheetName val="HGP"/>
      <sheetName val="4R"/>
      <sheetName val="4R NEW"/>
      <sheetName val="HGA"/>
      <sheetName val="HGH"/>
      <sheetName val="HGF"/>
      <sheetName val="ALL 4～9"/>
      <sheetName val="ALL 4～3"/>
      <sheetName val="通期"/>
      <sheetName val="要員管理表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</sheetNames>
    <sheetDataSet>
      <sheetData sheetId="0">
        <row r="1">
          <cell r="A1" t="str">
            <v>12HIDUKE</v>
          </cell>
          <cell r="B1" t="str">
            <v>43期  10～3月度  月次報告</v>
          </cell>
        </row>
        <row r="2">
          <cell r="A2" t="str">
            <v>YOUIN_TITLE</v>
          </cell>
          <cell r="B2" t="str">
            <v>**3月度　要員の状況**</v>
          </cell>
        </row>
        <row r="6">
          <cell r="A6" t="str">
            <v>#JA2010101</v>
          </cell>
          <cell r="B6" t="str">
            <v>-</v>
          </cell>
          <cell r="C6">
            <v>1792178522</v>
          </cell>
          <cell r="D6">
            <v>1792178522</v>
          </cell>
          <cell r="E6">
            <v>0</v>
          </cell>
        </row>
        <row r="7">
          <cell r="A7" t="str">
            <v>$JA2010101</v>
          </cell>
          <cell r="B7" t="str">
            <v>-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$JA2010108</v>
          </cell>
          <cell r="B8" t="str">
            <v>-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$JA2010201</v>
          </cell>
          <cell r="B9" t="str">
            <v>-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>$JA2010202</v>
          </cell>
          <cell r="B10" t="str">
            <v>-</v>
          </cell>
          <cell r="C10">
            <v>0</v>
          </cell>
          <cell r="D10">
            <v>0</v>
          </cell>
          <cell r="E10">
            <v>0</v>
          </cell>
        </row>
        <row r="11">
          <cell r="A11" t="str">
            <v>$JA20202@@</v>
          </cell>
          <cell r="B11" t="str">
            <v>-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$JA20204@@</v>
          </cell>
          <cell r="B12" t="str">
            <v>-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#JA2010108</v>
          </cell>
          <cell r="B13" t="str">
            <v>-</v>
          </cell>
          <cell r="C13">
            <v>38075466</v>
          </cell>
          <cell r="D13">
            <v>38075466</v>
          </cell>
          <cell r="E13">
            <v>0</v>
          </cell>
        </row>
        <row r="14">
          <cell r="A14" t="str">
            <v>#JA2010201</v>
          </cell>
          <cell r="B14" t="str">
            <v>-</v>
          </cell>
          <cell r="C14">
            <v>52531348</v>
          </cell>
          <cell r="D14">
            <v>52531348</v>
          </cell>
          <cell r="E14">
            <v>0</v>
          </cell>
        </row>
        <row r="15">
          <cell r="A15" t="str">
            <v>#JA2010202</v>
          </cell>
          <cell r="B15" t="str">
            <v>-</v>
          </cell>
          <cell r="C15">
            <v>31577989</v>
          </cell>
          <cell r="D15">
            <v>31577989</v>
          </cell>
          <cell r="E15">
            <v>0</v>
          </cell>
        </row>
        <row r="16">
          <cell r="A16" t="str">
            <v>#JA20202@@</v>
          </cell>
          <cell r="B16" t="str">
            <v>-</v>
          </cell>
          <cell r="C16">
            <v>36059992</v>
          </cell>
          <cell r="D16">
            <v>36059992</v>
          </cell>
          <cell r="E16">
            <v>0</v>
          </cell>
        </row>
        <row r="17">
          <cell r="A17" t="str">
            <v>#JA20204@@</v>
          </cell>
          <cell r="B17" t="str">
            <v>-</v>
          </cell>
          <cell r="C17">
            <v>1133249171</v>
          </cell>
          <cell r="D17">
            <v>1133249171</v>
          </cell>
          <cell r="E17">
            <v>0</v>
          </cell>
        </row>
        <row r="18">
          <cell r="A18" t="str">
            <v>AIC1</v>
          </cell>
          <cell r="B18" t="str">
            <v>-</v>
          </cell>
          <cell r="C18">
            <v>3857</v>
          </cell>
          <cell r="D18">
            <v>642</v>
          </cell>
          <cell r="E18">
            <v>645</v>
          </cell>
        </row>
        <row r="19">
          <cell r="A19" t="str">
            <v>AIK1</v>
          </cell>
          <cell r="B19" t="str">
            <v>-</v>
          </cell>
          <cell r="C19">
            <v>3309</v>
          </cell>
          <cell r="D19">
            <v>549</v>
          </cell>
          <cell r="E19">
            <v>550</v>
          </cell>
        </row>
        <row r="20">
          <cell r="A20" t="str">
            <v>AIS1</v>
          </cell>
          <cell r="B20" t="str">
            <v>-</v>
          </cell>
          <cell r="C20">
            <v>940</v>
          </cell>
          <cell r="D20">
            <v>153</v>
          </cell>
          <cell r="E20">
            <v>154</v>
          </cell>
        </row>
        <row r="21">
          <cell r="A21" t="str">
            <v>AIT1</v>
          </cell>
          <cell r="B21" t="str">
            <v>-</v>
          </cell>
          <cell r="C21">
            <v>304</v>
          </cell>
          <cell r="D21">
            <v>48</v>
          </cell>
          <cell r="E21">
            <v>49</v>
          </cell>
        </row>
        <row r="22">
          <cell r="A22" t="str">
            <v>AIZ1</v>
          </cell>
          <cell r="B22" t="str">
            <v>-</v>
          </cell>
          <cell r="C22">
            <v>1696</v>
          </cell>
          <cell r="D22">
            <v>277</v>
          </cell>
          <cell r="E22">
            <v>275</v>
          </cell>
        </row>
        <row r="23">
          <cell r="A23" t="str">
            <v>AJA2010101</v>
          </cell>
          <cell r="B23" t="str">
            <v>-</v>
          </cell>
          <cell r="C23">
            <v>5419383309</v>
          </cell>
          <cell r="D23">
            <v>976324903</v>
          </cell>
          <cell r="E23">
            <v>1004048389</v>
          </cell>
        </row>
        <row r="24">
          <cell r="A24" t="str">
            <v>AJA2010102</v>
          </cell>
          <cell r="B24" t="str">
            <v>-</v>
          </cell>
          <cell r="C24">
            <v>18700000</v>
          </cell>
          <cell r="D24">
            <v>0</v>
          </cell>
          <cell r="E24">
            <v>0</v>
          </cell>
        </row>
        <row r="25">
          <cell r="A25" t="str">
            <v>AJA2010103</v>
          </cell>
          <cell r="B25" t="str">
            <v>-</v>
          </cell>
          <cell r="C25">
            <v>773366291</v>
          </cell>
          <cell r="D25">
            <v>773366291</v>
          </cell>
          <cell r="E25">
            <v>0</v>
          </cell>
        </row>
        <row r="26">
          <cell r="A26" t="str">
            <v>AJA2010104</v>
          </cell>
          <cell r="B26" t="str">
            <v>_</v>
          </cell>
          <cell r="C26">
            <v>599739600</v>
          </cell>
          <cell r="D26">
            <v>599739600</v>
          </cell>
          <cell r="E26">
            <v>0</v>
          </cell>
        </row>
        <row r="27">
          <cell r="A27" t="str">
            <v>AJA2010106</v>
          </cell>
          <cell r="B27" t="str">
            <v>-</v>
          </cell>
          <cell r="C27">
            <v>49199854</v>
          </cell>
          <cell r="D27">
            <v>1760353</v>
          </cell>
          <cell r="E27">
            <v>17264505</v>
          </cell>
        </row>
        <row r="28">
          <cell r="A28" t="str">
            <v>AJA2010107</v>
          </cell>
          <cell r="B28" t="str">
            <v>-</v>
          </cell>
          <cell r="C28">
            <v>138384241</v>
          </cell>
          <cell r="D28">
            <v>-10746349</v>
          </cell>
          <cell r="E28">
            <v>29776858</v>
          </cell>
        </row>
        <row r="29">
          <cell r="A29" t="str">
            <v>AJA2010108</v>
          </cell>
          <cell r="B29" t="str">
            <v>-</v>
          </cell>
          <cell r="C29">
            <v>139984282</v>
          </cell>
          <cell r="D29">
            <v>30253207</v>
          </cell>
          <cell r="E29">
            <v>26169882</v>
          </cell>
        </row>
        <row r="30">
          <cell r="A30" t="str">
            <v>AJA2010201</v>
          </cell>
          <cell r="B30" t="str">
            <v>-</v>
          </cell>
          <cell r="C30">
            <v>459199802</v>
          </cell>
          <cell r="D30">
            <v>98134102</v>
          </cell>
          <cell r="E30">
            <v>84736106</v>
          </cell>
        </row>
        <row r="31">
          <cell r="A31" t="str">
            <v>AJA2010202</v>
          </cell>
          <cell r="B31" t="str">
            <v>-</v>
          </cell>
          <cell r="C31">
            <v>346338187</v>
          </cell>
          <cell r="D31">
            <v>90685391</v>
          </cell>
          <cell r="E31">
            <v>59468229</v>
          </cell>
        </row>
        <row r="32">
          <cell r="A32" t="str">
            <v>AJA20201@@</v>
          </cell>
          <cell r="B32" t="str">
            <v>-</v>
          </cell>
          <cell r="C32">
            <v>8787532216</v>
          </cell>
          <cell r="D32">
            <v>1512765491</v>
          </cell>
          <cell r="E32">
            <v>1493611511</v>
          </cell>
        </row>
        <row r="33">
          <cell r="A33" t="str">
            <v>AJA20202@@</v>
          </cell>
          <cell r="B33" t="str">
            <v>-</v>
          </cell>
          <cell r="C33">
            <v>592961961</v>
          </cell>
          <cell r="D33">
            <v>107223911</v>
          </cell>
          <cell r="E33">
            <v>99851757</v>
          </cell>
        </row>
        <row r="34">
          <cell r="A34" t="str">
            <v>AJA2020301</v>
          </cell>
          <cell r="B34" t="str">
            <v>-</v>
          </cell>
          <cell r="C34">
            <v>447001324</v>
          </cell>
          <cell r="D34">
            <v>72019119</v>
          </cell>
          <cell r="E34">
            <v>71522000</v>
          </cell>
        </row>
        <row r="35">
          <cell r="A35" t="str">
            <v>AJA2020302</v>
          </cell>
          <cell r="B35" t="str">
            <v>-</v>
          </cell>
          <cell r="C35">
            <v>392539206</v>
          </cell>
          <cell r="D35">
            <v>44423201</v>
          </cell>
          <cell r="E35">
            <v>69623201</v>
          </cell>
        </row>
        <row r="36">
          <cell r="A36" t="str">
            <v>AJA2020303</v>
          </cell>
          <cell r="B36" t="str">
            <v>-</v>
          </cell>
          <cell r="C36">
            <v>319519766</v>
          </cell>
          <cell r="D36">
            <v>95096139</v>
          </cell>
          <cell r="E36">
            <v>50164350</v>
          </cell>
        </row>
        <row r="37">
          <cell r="A37" t="str">
            <v>AJA20204@@</v>
          </cell>
          <cell r="B37" t="str">
            <v>-</v>
          </cell>
          <cell r="C37">
            <v>1747452207</v>
          </cell>
          <cell r="D37">
            <v>464856969</v>
          </cell>
          <cell r="E37">
            <v>321839124</v>
          </cell>
        </row>
        <row r="38">
          <cell r="A38" t="str">
            <v>AJA2020502</v>
          </cell>
          <cell r="B38" t="str">
            <v>-</v>
          </cell>
          <cell r="C38">
            <v>193603364</v>
          </cell>
          <cell r="D38">
            <v>36443506</v>
          </cell>
          <cell r="E38">
            <v>37554395</v>
          </cell>
        </row>
        <row r="39">
          <cell r="A39" t="str">
            <v>AJA2020503</v>
          </cell>
          <cell r="B39" t="str">
            <v>-</v>
          </cell>
          <cell r="C39">
            <v>486557063</v>
          </cell>
          <cell r="D39">
            <v>146480028</v>
          </cell>
          <cell r="E39">
            <v>75800879</v>
          </cell>
        </row>
        <row r="40">
          <cell r="A40" t="str">
            <v>AJA2020504</v>
          </cell>
          <cell r="B40" t="str">
            <v>-</v>
          </cell>
          <cell r="C40">
            <v>-9112385</v>
          </cell>
          <cell r="D40">
            <v>-3029013</v>
          </cell>
          <cell r="E40">
            <v>-708273</v>
          </cell>
        </row>
        <row r="41">
          <cell r="A41" t="str">
            <v>AJA2020505</v>
          </cell>
          <cell r="B41" t="str">
            <v>-</v>
          </cell>
          <cell r="C41">
            <v>33264320</v>
          </cell>
          <cell r="D41">
            <v>3844315</v>
          </cell>
          <cell r="E41">
            <v>13876083</v>
          </cell>
        </row>
        <row r="42">
          <cell r="A42" t="str">
            <v>FIK1</v>
          </cell>
          <cell r="B42" t="str">
            <v>-</v>
          </cell>
          <cell r="C42">
            <v>2224</v>
          </cell>
          <cell r="D42">
            <v>368</v>
          </cell>
          <cell r="E42">
            <v>370</v>
          </cell>
        </row>
        <row r="43">
          <cell r="A43" t="str">
            <v>FIS1</v>
          </cell>
          <cell r="B43" t="str">
            <v>-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>FIZ1</v>
          </cell>
          <cell r="B44" t="str">
            <v>-</v>
          </cell>
          <cell r="C44">
            <v>188</v>
          </cell>
          <cell r="D44">
            <v>32</v>
          </cell>
          <cell r="E44">
            <v>31</v>
          </cell>
        </row>
        <row r="45">
          <cell r="A45" t="str">
            <v>FJA2010101</v>
          </cell>
          <cell r="B45" t="str">
            <v>-</v>
          </cell>
          <cell r="C45">
            <v>1241219486</v>
          </cell>
          <cell r="D45">
            <v>500193532</v>
          </cell>
          <cell r="E45">
            <v>243838600</v>
          </cell>
        </row>
        <row r="46">
          <cell r="A46" t="str">
            <v>FJA2010103</v>
          </cell>
          <cell r="B46" t="str">
            <v>-</v>
          </cell>
          <cell r="C46">
            <v>116562873</v>
          </cell>
          <cell r="D46">
            <v>116562873</v>
          </cell>
          <cell r="E46">
            <v>0</v>
          </cell>
        </row>
        <row r="47">
          <cell r="A47" t="str">
            <v>FJA2010106</v>
          </cell>
          <cell r="B47" t="str">
            <v>-</v>
          </cell>
          <cell r="C47">
            <v>402792879</v>
          </cell>
          <cell r="D47">
            <v>322606765</v>
          </cell>
          <cell r="E47">
            <v>5820381</v>
          </cell>
        </row>
        <row r="48">
          <cell r="A48" t="str">
            <v>FJA2010107</v>
          </cell>
          <cell r="B48" t="str">
            <v>-</v>
          </cell>
          <cell r="C48">
            <v>38579216</v>
          </cell>
          <cell r="D48">
            <v>28020724</v>
          </cell>
          <cell r="E48">
            <v>7893520</v>
          </cell>
        </row>
        <row r="49">
          <cell r="A49" t="str">
            <v>FJA2010108</v>
          </cell>
          <cell r="B49" t="str">
            <v>-</v>
          </cell>
          <cell r="C49">
            <v>3621041</v>
          </cell>
          <cell r="D49">
            <v>1465634</v>
          </cell>
          <cell r="E49">
            <v>482662</v>
          </cell>
        </row>
        <row r="50">
          <cell r="A50" t="str">
            <v>FJA2010201</v>
          </cell>
          <cell r="B50" t="str">
            <v>-</v>
          </cell>
          <cell r="C50">
            <v>226516975</v>
          </cell>
          <cell r="D50">
            <v>80792986</v>
          </cell>
          <cell r="E50">
            <v>44251467</v>
          </cell>
        </row>
        <row r="51">
          <cell r="A51" t="str">
            <v>FJA2010202</v>
          </cell>
          <cell r="B51" t="str">
            <v>-</v>
          </cell>
          <cell r="C51">
            <v>95462622</v>
          </cell>
          <cell r="D51">
            <v>25990982</v>
          </cell>
          <cell r="E51">
            <v>14709407</v>
          </cell>
        </row>
        <row r="52">
          <cell r="A52" t="str">
            <v>FJA20201@@</v>
          </cell>
          <cell r="B52" t="str">
            <v>-</v>
          </cell>
          <cell r="C52">
            <v>1794513487</v>
          </cell>
          <cell r="D52">
            <v>298761585</v>
          </cell>
          <cell r="E52">
            <v>300073296</v>
          </cell>
        </row>
        <row r="53">
          <cell r="A53" t="str">
            <v>FJA20202@@</v>
          </cell>
          <cell r="B53" t="str">
            <v>-</v>
          </cell>
          <cell r="C53">
            <v>265533106</v>
          </cell>
          <cell r="D53">
            <v>58821840</v>
          </cell>
          <cell r="E53">
            <v>56013917</v>
          </cell>
        </row>
        <row r="54">
          <cell r="A54" t="str">
            <v>FJA2020301</v>
          </cell>
          <cell r="B54" t="str">
            <v>-</v>
          </cell>
          <cell r="C54">
            <v>464338685</v>
          </cell>
          <cell r="D54">
            <v>174199656</v>
          </cell>
          <cell r="E54">
            <v>54099600</v>
          </cell>
        </row>
        <row r="55">
          <cell r="A55" t="str">
            <v>FJA2020302</v>
          </cell>
          <cell r="B55" t="str">
            <v>-</v>
          </cell>
          <cell r="C55">
            <v>122899141</v>
          </cell>
          <cell r="D55">
            <v>24586677</v>
          </cell>
          <cell r="E55">
            <v>20635376</v>
          </cell>
        </row>
        <row r="56">
          <cell r="A56" t="str">
            <v>FJA2020303</v>
          </cell>
          <cell r="B56" t="str">
            <v>-</v>
          </cell>
          <cell r="C56">
            <v>164945159</v>
          </cell>
          <cell r="D56">
            <v>35291663</v>
          </cell>
          <cell r="E56">
            <v>27566318</v>
          </cell>
        </row>
        <row r="57">
          <cell r="A57" t="str">
            <v>FJA20204@@</v>
          </cell>
          <cell r="B57" t="str">
            <v>-</v>
          </cell>
          <cell r="C57">
            <v>983611510</v>
          </cell>
          <cell r="D57">
            <v>393904608</v>
          </cell>
          <cell r="E57">
            <v>151063105</v>
          </cell>
        </row>
        <row r="58">
          <cell r="A58" t="str">
            <v>GIC1</v>
          </cell>
          <cell r="B58" t="str">
            <v>-</v>
          </cell>
          <cell r="C58">
            <v>7906</v>
          </cell>
          <cell r="D58">
            <v>1318</v>
          </cell>
          <cell r="E58">
            <v>1316</v>
          </cell>
        </row>
        <row r="59">
          <cell r="A59" t="str">
            <v>GIK1</v>
          </cell>
          <cell r="B59" t="str">
            <v>-</v>
          </cell>
          <cell r="C59">
            <v>13609</v>
          </cell>
          <cell r="D59">
            <v>2267</v>
          </cell>
          <cell r="E59">
            <v>2271</v>
          </cell>
        </row>
        <row r="60">
          <cell r="A60" t="str">
            <v>GIS1</v>
          </cell>
          <cell r="B60" t="str">
            <v>-</v>
          </cell>
          <cell r="C60">
            <v>2367</v>
          </cell>
          <cell r="D60">
            <v>359</v>
          </cell>
          <cell r="E60">
            <v>360</v>
          </cell>
        </row>
        <row r="61">
          <cell r="A61" t="str">
            <v>GIT1</v>
          </cell>
          <cell r="B61" t="str">
            <v>-</v>
          </cell>
          <cell r="C61">
            <v>294</v>
          </cell>
          <cell r="D61">
            <v>48</v>
          </cell>
          <cell r="E61">
            <v>48</v>
          </cell>
        </row>
        <row r="62">
          <cell r="A62" t="str">
            <v>GIZ1</v>
          </cell>
          <cell r="B62" t="str">
            <v>-</v>
          </cell>
          <cell r="C62">
            <v>5668</v>
          </cell>
          <cell r="D62">
            <v>953</v>
          </cell>
          <cell r="E62">
            <v>949</v>
          </cell>
        </row>
        <row r="63">
          <cell r="A63" t="str">
            <v>GJA2010101</v>
          </cell>
          <cell r="B63" t="str">
            <v>-</v>
          </cell>
          <cell r="C63">
            <v>12201463923</v>
          </cell>
          <cell r="D63">
            <v>1660833626</v>
          </cell>
          <cell r="E63">
            <v>1603998487</v>
          </cell>
        </row>
        <row r="64">
          <cell r="A64" t="str">
            <v>GJA2010102</v>
          </cell>
          <cell r="B64" t="str">
            <v>-</v>
          </cell>
          <cell r="C64">
            <v>141975757</v>
          </cell>
          <cell r="D64">
            <v>24249752</v>
          </cell>
          <cell r="E64">
            <v>30609466</v>
          </cell>
        </row>
        <row r="65">
          <cell r="A65" t="str">
            <v>GJA2010103</v>
          </cell>
          <cell r="B65" t="str">
            <v>-</v>
          </cell>
          <cell r="C65">
            <v>11553852276</v>
          </cell>
          <cell r="D65">
            <v>11553852276</v>
          </cell>
          <cell r="E65">
            <v>0</v>
          </cell>
        </row>
        <row r="66">
          <cell r="A66" t="str">
            <v>GJA2010104</v>
          </cell>
          <cell r="B66" t="str">
            <v>_</v>
          </cell>
          <cell r="C66">
            <v>852117794</v>
          </cell>
          <cell r="D66">
            <v>852117794</v>
          </cell>
          <cell r="E66">
            <v>0</v>
          </cell>
        </row>
        <row r="67">
          <cell r="A67" t="str">
            <v>GJA2010105</v>
          </cell>
          <cell r="B67" t="str">
            <v>_</v>
          </cell>
          <cell r="C67">
            <v>869204325</v>
          </cell>
          <cell r="D67">
            <v>869204325</v>
          </cell>
          <cell r="E67">
            <v>0</v>
          </cell>
        </row>
        <row r="68">
          <cell r="A68" t="str">
            <v>GJA2010106</v>
          </cell>
          <cell r="B68" t="str">
            <v>-</v>
          </cell>
          <cell r="C68">
            <v>512436605</v>
          </cell>
          <cell r="D68">
            <v>100129491</v>
          </cell>
          <cell r="E68">
            <v>40922484</v>
          </cell>
        </row>
        <row r="69">
          <cell r="A69" t="str">
            <v>GJA2010107</v>
          </cell>
          <cell r="B69" t="str">
            <v>-</v>
          </cell>
          <cell r="C69">
            <v>1797680120</v>
          </cell>
          <cell r="D69">
            <v>1030372366</v>
          </cell>
          <cell r="E69">
            <v>76468838</v>
          </cell>
        </row>
        <row r="70">
          <cell r="A70" t="str">
            <v>GJA2010108</v>
          </cell>
          <cell r="B70" t="str">
            <v>-</v>
          </cell>
          <cell r="C70">
            <v>230534000</v>
          </cell>
          <cell r="D70">
            <v>82610290</v>
          </cell>
          <cell r="E70">
            <v>15068735</v>
          </cell>
        </row>
        <row r="71">
          <cell r="A71" t="str">
            <v>GJA2010109</v>
          </cell>
          <cell r="B71" t="str">
            <v>_</v>
          </cell>
          <cell r="C71">
            <v>1922646728</v>
          </cell>
          <cell r="D71">
            <v>437154714</v>
          </cell>
          <cell r="E71">
            <v>-106795104</v>
          </cell>
        </row>
        <row r="72">
          <cell r="A72" t="str">
            <v>GJA2010201</v>
          </cell>
          <cell r="B72" t="str">
            <v>-</v>
          </cell>
          <cell r="C72">
            <v>1610452717</v>
          </cell>
          <cell r="D72">
            <v>351343683</v>
          </cell>
          <cell r="E72">
            <v>302116191</v>
          </cell>
        </row>
        <row r="73">
          <cell r="A73" t="str">
            <v>GJA2010202</v>
          </cell>
          <cell r="B73" t="str">
            <v>-</v>
          </cell>
          <cell r="C73">
            <v>1206948480</v>
          </cell>
          <cell r="D73">
            <v>338794846</v>
          </cell>
          <cell r="E73">
            <v>213224863</v>
          </cell>
        </row>
        <row r="74">
          <cell r="A74" t="str">
            <v>GJA2010203</v>
          </cell>
          <cell r="B74" t="str">
            <v>_</v>
          </cell>
          <cell r="C74">
            <v>506034619</v>
          </cell>
          <cell r="D74">
            <v>127000129</v>
          </cell>
          <cell r="E74">
            <v>87929892</v>
          </cell>
        </row>
        <row r="75">
          <cell r="A75" t="str">
            <v>GJA20201@@</v>
          </cell>
          <cell r="B75" t="str">
            <v>-</v>
          </cell>
          <cell r="C75">
            <v>23261366283</v>
          </cell>
          <cell r="D75">
            <v>4073374284</v>
          </cell>
          <cell r="E75">
            <v>3707786255</v>
          </cell>
        </row>
        <row r="76">
          <cell r="A76" t="str">
            <v>GJA20202@@</v>
          </cell>
          <cell r="B76" t="str">
            <v>-</v>
          </cell>
          <cell r="C76">
            <v>2248692110</v>
          </cell>
          <cell r="D76">
            <v>441341742</v>
          </cell>
          <cell r="E76">
            <v>412096448</v>
          </cell>
        </row>
        <row r="77">
          <cell r="A77" t="str">
            <v>GJA2020301</v>
          </cell>
          <cell r="B77" t="str">
            <v>-</v>
          </cell>
          <cell r="C77">
            <v>2155104715</v>
          </cell>
          <cell r="D77">
            <v>586714451</v>
          </cell>
          <cell r="E77">
            <v>342925799</v>
          </cell>
        </row>
        <row r="78">
          <cell r="A78" t="str">
            <v>GJA2020302</v>
          </cell>
          <cell r="B78" t="str">
            <v>-</v>
          </cell>
          <cell r="C78">
            <v>1876082132</v>
          </cell>
          <cell r="D78">
            <v>312749264</v>
          </cell>
          <cell r="E78">
            <v>312901192</v>
          </cell>
        </row>
        <row r="79">
          <cell r="A79" t="str">
            <v>GJA2020303</v>
          </cell>
          <cell r="B79" t="str">
            <v>-</v>
          </cell>
          <cell r="C79">
            <v>797923120</v>
          </cell>
          <cell r="D79">
            <v>182263831</v>
          </cell>
          <cell r="E79">
            <v>105274373</v>
          </cell>
        </row>
        <row r="80">
          <cell r="A80" t="str">
            <v>GJA20204@@</v>
          </cell>
          <cell r="B80" t="str">
            <v>-</v>
          </cell>
          <cell r="C80">
            <v>8316990690</v>
          </cell>
          <cell r="D80">
            <v>2300562808</v>
          </cell>
          <cell r="E80">
            <v>1392060451</v>
          </cell>
        </row>
        <row r="81">
          <cell r="A81" t="str">
            <v>GJA2020501</v>
          </cell>
          <cell r="B81" t="str">
            <v>-</v>
          </cell>
          <cell r="C81">
            <v>-160187400</v>
          </cell>
          <cell r="D81">
            <v>-160187400</v>
          </cell>
          <cell r="E81">
            <v>0</v>
          </cell>
        </row>
        <row r="82">
          <cell r="A82" t="str">
            <v>GJA2020502</v>
          </cell>
          <cell r="B82" t="str">
            <v>-</v>
          </cell>
          <cell r="C82">
            <v>1615495952</v>
          </cell>
          <cell r="D82">
            <v>274305035</v>
          </cell>
          <cell r="E82">
            <v>264237283</v>
          </cell>
        </row>
        <row r="83">
          <cell r="A83" t="str">
            <v>GJA2020503</v>
          </cell>
          <cell r="B83" t="str">
            <v>-</v>
          </cell>
          <cell r="C83">
            <v>148541303</v>
          </cell>
          <cell r="D83">
            <v>43676023</v>
          </cell>
          <cell r="E83">
            <v>25085840</v>
          </cell>
        </row>
        <row r="84">
          <cell r="A84" t="str">
            <v>GJA2020504</v>
          </cell>
          <cell r="B84" t="str">
            <v>-</v>
          </cell>
          <cell r="C84">
            <v>-13170343</v>
          </cell>
          <cell r="D84">
            <v>-8630401</v>
          </cell>
          <cell r="E84">
            <v>-5619596</v>
          </cell>
        </row>
        <row r="85">
          <cell r="A85" t="str">
            <v>GJA2020505</v>
          </cell>
          <cell r="B85" t="str">
            <v>-</v>
          </cell>
          <cell r="C85">
            <v>212775026</v>
          </cell>
          <cell r="D85">
            <v>41410450</v>
          </cell>
          <cell r="E85">
            <v>2887637</v>
          </cell>
        </row>
        <row r="86">
          <cell r="A86" t="str">
            <v>GYA2010101</v>
          </cell>
          <cell r="B86" t="str">
            <v>-</v>
          </cell>
          <cell r="C86">
            <v>7787565000</v>
          </cell>
          <cell r="D86">
            <v>656860000</v>
          </cell>
          <cell r="E86">
            <v>742915000</v>
          </cell>
        </row>
        <row r="87">
          <cell r="A87" t="str">
            <v>GYA2010102</v>
          </cell>
          <cell r="B87" t="str">
            <v>-</v>
          </cell>
          <cell r="C87">
            <v>184993000</v>
          </cell>
          <cell r="D87">
            <v>22578000</v>
          </cell>
          <cell r="E87">
            <v>12615000</v>
          </cell>
        </row>
        <row r="88">
          <cell r="A88" t="str">
            <v>GYA2010106</v>
          </cell>
          <cell r="B88" t="str">
            <v>-</v>
          </cell>
          <cell r="C88">
            <v>400456000</v>
          </cell>
          <cell r="D88">
            <v>87156000</v>
          </cell>
          <cell r="E88">
            <v>27104000</v>
          </cell>
        </row>
        <row r="89">
          <cell r="A89" t="str">
            <v>GYA2010107</v>
          </cell>
          <cell r="B89" t="str">
            <v>-</v>
          </cell>
          <cell r="C89">
            <v>1096368000</v>
          </cell>
          <cell r="D89">
            <v>228903000</v>
          </cell>
          <cell r="E89">
            <v>284490000</v>
          </cell>
        </row>
        <row r="90">
          <cell r="A90" t="str">
            <v>GYA2010108</v>
          </cell>
          <cell r="B90" t="str">
            <v>-</v>
          </cell>
          <cell r="C90">
            <v>470260000</v>
          </cell>
          <cell r="D90">
            <v>118700000</v>
          </cell>
          <cell r="E90">
            <v>76900000</v>
          </cell>
        </row>
        <row r="91">
          <cell r="A91" t="str">
            <v>GYA2010201</v>
          </cell>
          <cell r="B91" t="str">
            <v>-</v>
          </cell>
          <cell r="C91">
            <v>1602313000</v>
          </cell>
          <cell r="D91">
            <v>252840000</v>
          </cell>
          <cell r="E91">
            <v>278348000</v>
          </cell>
        </row>
        <row r="92">
          <cell r="A92" t="str">
            <v>GYA2010202</v>
          </cell>
          <cell r="B92" t="str">
            <v>-</v>
          </cell>
          <cell r="C92">
            <v>827522000</v>
          </cell>
          <cell r="D92">
            <v>68436000</v>
          </cell>
          <cell r="E92">
            <v>196509000</v>
          </cell>
        </row>
        <row r="93">
          <cell r="A93" t="str">
            <v>GYA20201@@</v>
          </cell>
          <cell r="B93" t="str">
            <v>-</v>
          </cell>
          <cell r="C93">
            <v>22596683000</v>
          </cell>
          <cell r="D93">
            <v>3750997000</v>
          </cell>
          <cell r="E93">
            <v>3716918000</v>
          </cell>
        </row>
        <row r="94">
          <cell r="A94" t="str">
            <v>GYA20202@@</v>
          </cell>
          <cell r="B94" t="str">
            <v>-</v>
          </cell>
          <cell r="C94">
            <v>2466767000</v>
          </cell>
          <cell r="D94">
            <v>418789000</v>
          </cell>
          <cell r="E94">
            <v>400873000</v>
          </cell>
        </row>
        <row r="95">
          <cell r="A95" t="str">
            <v>GYA2020301</v>
          </cell>
          <cell r="B95" t="str">
            <v>-</v>
          </cell>
          <cell r="C95">
            <v>2228010000</v>
          </cell>
          <cell r="D95">
            <v>461662000</v>
          </cell>
          <cell r="E95">
            <v>396053000</v>
          </cell>
        </row>
        <row r="96">
          <cell r="A96" t="str">
            <v>GYA2020302</v>
          </cell>
          <cell r="B96" t="str">
            <v>-</v>
          </cell>
          <cell r="C96">
            <v>1875762000</v>
          </cell>
          <cell r="D96">
            <v>312627000</v>
          </cell>
          <cell r="E96">
            <v>312627000</v>
          </cell>
        </row>
        <row r="97">
          <cell r="A97" t="str">
            <v>GYA2020303</v>
          </cell>
          <cell r="B97" t="str">
            <v>-</v>
          </cell>
          <cell r="C97">
            <v>791342000</v>
          </cell>
          <cell r="D97">
            <v>153799000</v>
          </cell>
          <cell r="E97">
            <v>115052000</v>
          </cell>
        </row>
        <row r="98">
          <cell r="A98" t="str">
            <v>GYA20204@@</v>
          </cell>
          <cell r="B98" t="str">
            <v>-</v>
          </cell>
          <cell r="C98">
            <v>8209425000</v>
          </cell>
          <cell r="D98">
            <v>1473900000</v>
          </cell>
          <cell r="E98">
            <v>1406291000</v>
          </cell>
        </row>
        <row r="99">
          <cell r="A99" t="str">
            <v>GYA2020501</v>
          </cell>
          <cell r="B99" t="str">
            <v>-</v>
          </cell>
          <cell r="C99">
            <v>-78676000</v>
          </cell>
          <cell r="D99">
            <v>-78676000</v>
          </cell>
          <cell r="E99">
            <v>0</v>
          </cell>
        </row>
        <row r="100">
          <cell r="A100" t="str">
            <v>GYA2020504</v>
          </cell>
          <cell r="B100" t="str">
            <v>-</v>
          </cell>
          <cell r="C100">
            <v>-21387000</v>
          </cell>
          <cell r="D100">
            <v>-14283000</v>
          </cell>
          <cell r="E100">
            <v>-433000</v>
          </cell>
        </row>
        <row r="101">
          <cell r="A101" t="str">
            <v>GYA2020505</v>
          </cell>
          <cell r="B101" t="str">
            <v>-</v>
          </cell>
          <cell r="C101">
            <v>198884000</v>
          </cell>
          <cell r="D101">
            <v>198884000</v>
          </cell>
          <cell r="E101">
            <v>0</v>
          </cell>
        </row>
        <row r="102">
          <cell r="A102" t="str">
            <v>HIC1</v>
          </cell>
          <cell r="B102" t="str">
            <v>-</v>
          </cell>
          <cell r="C102">
            <v>780</v>
          </cell>
          <cell r="D102">
            <v>130</v>
          </cell>
          <cell r="E102">
            <v>129</v>
          </cell>
        </row>
        <row r="103">
          <cell r="A103" t="str">
            <v>HIK1</v>
          </cell>
          <cell r="B103" t="str">
            <v>-</v>
          </cell>
          <cell r="C103">
            <v>860</v>
          </cell>
          <cell r="D103">
            <v>142</v>
          </cell>
          <cell r="E103">
            <v>143</v>
          </cell>
        </row>
        <row r="104">
          <cell r="A104" t="str">
            <v>HIT1</v>
          </cell>
          <cell r="B104" t="str">
            <v>-</v>
          </cell>
          <cell r="C104">
            <v>52</v>
          </cell>
          <cell r="D104">
            <v>8</v>
          </cell>
          <cell r="E104">
            <v>8</v>
          </cell>
        </row>
        <row r="105">
          <cell r="A105" t="str">
            <v>HIZ1</v>
          </cell>
          <cell r="B105" t="str">
            <v>-</v>
          </cell>
          <cell r="C105">
            <v>274</v>
          </cell>
          <cell r="D105">
            <v>45</v>
          </cell>
          <cell r="E105">
            <v>46</v>
          </cell>
        </row>
        <row r="106">
          <cell r="A106" t="str">
            <v>HJA2010101</v>
          </cell>
          <cell r="B106" t="str">
            <v>-</v>
          </cell>
          <cell r="C106">
            <v>535421383</v>
          </cell>
          <cell r="D106">
            <v>138738579</v>
          </cell>
          <cell r="E106">
            <v>58110442</v>
          </cell>
        </row>
        <row r="107">
          <cell r="A107" t="str">
            <v>HJA2010102</v>
          </cell>
          <cell r="B107" t="str">
            <v>-</v>
          </cell>
          <cell r="C107">
            <v>2000000</v>
          </cell>
          <cell r="D107">
            <v>2000000</v>
          </cell>
          <cell r="E107">
            <v>0</v>
          </cell>
        </row>
        <row r="108">
          <cell r="A108" t="str">
            <v>HJA2010103</v>
          </cell>
          <cell r="B108" t="str">
            <v>-</v>
          </cell>
          <cell r="C108">
            <v>241463749</v>
          </cell>
          <cell r="D108">
            <v>241463749</v>
          </cell>
          <cell r="E108">
            <v>0</v>
          </cell>
        </row>
        <row r="109">
          <cell r="A109" t="str">
            <v>HJA2010106</v>
          </cell>
          <cell r="B109" t="str">
            <v>-</v>
          </cell>
          <cell r="C109">
            <v>45269755</v>
          </cell>
          <cell r="D109">
            <v>24400000</v>
          </cell>
          <cell r="E109">
            <v>0</v>
          </cell>
        </row>
        <row r="110">
          <cell r="A110" t="str">
            <v>HJA2010107</v>
          </cell>
          <cell r="B110" t="str">
            <v>-</v>
          </cell>
          <cell r="C110">
            <v>23505396</v>
          </cell>
          <cell r="D110">
            <v>4964496</v>
          </cell>
          <cell r="E110">
            <v>7216625</v>
          </cell>
        </row>
        <row r="111">
          <cell r="A111" t="str">
            <v>HJA2010108</v>
          </cell>
          <cell r="B111" t="str">
            <v>-</v>
          </cell>
          <cell r="C111">
            <v>2994591</v>
          </cell>
          <cell r="D111">
            <v>428089</v>
          </cell>
          <cell r="E111">
            <v>315814</v>
          </cell>
        </row>
        <row r="112">
          <cell r="A112" t="str">
            <v>HJA2010201</v>
          </cell>
          <cell r="B112" t="str">
            <v>-</v>
          </cell>
          <cell r="C112">
            <v>83103813</v>
          </cell>
          <cell r="D112">
            <v>16899666</v>
          </cell>
          <cell r="E112">
            <v>12215698</v>
          </cell>
        </row>
        <row r="113">
          <cell r="A113" t="str">
            <v>HJA2010202</v>
          </cell>
          <cell r="B113" t="str">
            <v>-</v>
          </cell>
          <cell r="C113">
            <v>30724157</v>
          </cell>
          <cell r="D113">
            <v>4366745</v>
          </cell>
          <cell r="E113">
            <v>5510916</v>
          </cell>
        </row>
        <row r="114">
          <cell r="A114" t="str">
            <v>HJA20201@@</v>
          </cell>
          <cell r="B114" t="str">
            <v>-</v>
          </cell>
          <cell r="C114">
            <v>1656166980</v>
          </cell>
          <cell r="D114">
            <v>280069145</v>
          </cell>
          <cell r="E114">
            <v>275055494</v>
          </cell>
        </row>
        <row r="115">
          <cell r="A115" t="str">
            <v>HJA20202@@</v>
          </cell>
          <cell r="B115" t="str">
            <v>-</v>
          </cell>
          <cell r="C115">
            <v>115871309</v>
          </cell>
          <cell r="D115">
            <v>18780114</v>
          </cell>
          <cell r="E115">
            <v>21080519</v>
          </cell>
        </row>
        <row r="116">
          <cell r="A116" t="str">
            <v>HJA2020301</v>
          </cell>
          <cell r="B116" t="str">
            <v>-</v>
          </cell>
          <cell r="C116">
            <v>123505272</v>
          </cell>
          <cell r="D116">
            <v>38246536</v>
          </cell>
          <cell r="E116">
            <v>20470000</v>
          </cell>
        </row>
        <row r="117">
          <cell r="A117" t="str">
            <v>HJA2020302</v>
          </cell>
          <cell r="B117" t="str">
            <v>-</v>
          </cell>
          <cell r="C117">
            <v>125652000</v>
          </cell>
          <cell r="D117">
            <v>46092000</v>
          </cell>
          <cell r="E117">
            <v>15912000</v>
          </cell>
        </row>
        <row r="118">
          <cell r="A118" t="str">
            <v>HJA2020303</v>
          </cell>
          <cell r="B118" t="str">
            <v>-</v>
          </cell>
          <cell r="C118">
            <v>31741988</v>
          </cell>
          <cell r="D118">
            <v>9064102</v>
          </cell>
          <cell r="E118">
            <v>5744787</v>
          </cell>
        </row>
        <row r="119">
          <cell r="A119" t="str">
            <v>HJA20204@@</v>
          </cell>
          <cell r="B119" t="str">
            <v>-</v>
          </cell>
          <cell r="C119">
            <v>372434353</v>
          </cell>
          <cell r="D119">
            <v>93110997</v>
          </cell>
          <cell r="E119">
            <v>58325585</v>
          </cell>
        </row>
        <row r="120">
          <cell r="A120" t="str">
            <v>HJA2020502</v>
          </cell>
          <cell r="B120" t="str">
            <v>-</v>
          </cell>
          <cell r="C120">
            <v>2644387</v>
          </cell>
          <cell r="D120">
            <v>119183</v>
          </cell>
          <cell r="E120">
            <v>52875</v>
          </cell>
        </row>
        <row r="121">
          <cell r="A121" t="str">
            <v>HJA2020503</v>
          </cell>
          <cell r="B121" t="str">
            <v>-</v>
          </cell>
          <cell r="C121">
            <v>121905750</v>
          </cell>
          <cell r="D121">
            <v>62461455</v>
          </cell>
          <cell r="E121">
            <v>53296095</v>
          </cell>
        </row>
        <row r="122">
          <cell r="A122" t="str">
            <v>HJA2020504</v>
          </cell>
          <cell r="B122" t="str">
            <v>-</v>
          </cell>
          <cell r="C122">
            <v>-860905</v>
          </cell>
          <cell r="D122">
            <v>49012</v>
          </cell>
          <cell r="E122">
            <v>-1041942</v>
          </cell>
        </row>
        <row r="123">
          <cell r="A123" t="str">
            <v>HJA2020505</v>
          </cell>
          <cell r="B123" t="str">
            <v>-</v>
          </cell>
          <cell r="C123">
            <v>426165</v>
          </cell>
          <cell r="D123">
            <v>125250</v>
          </cell>
          <cell r="E123">
            <v>0</v>
          </cell>
        </row>
        <row r="124">
          <cell r="A124" t="str">
            <v>MMA1------</v>
          </cell>
          <cell r="B124" t="str">
            <v>受託研究料</v>
          </cell>
          <cell r="C124">
            <v>0</v>
          </cell>
          <cell r="D124">
            <v>0</v>
          </cell>
          <cell r="E124">
            <v>0</v>
          </cell>
        </row>
        <row r="125">
          <cell r="A125" t="str">
            <v>MMA2------</v>
          </cell>
          <cell r="B125" t="str">
            <v>費用</v>
          </cell>
          <cell r="C125">
            <v>0</v>
          </cell>
          <cell r="D125">
            <v>0</v>
          </cell>
          <cell r="E125">
            <v>0</v>
          </cell>
        </row>
        <row r="126">
          <cell r="A126" t="str">
            <v>MMA201----</v>
          </cell>
          <cell r="B126" t="str">
            <v>直接費</v>
          </cell>
          <cell r="C126">
            <v>0</v>
          </cell>
          <cell r="D126">
            <v>0</v>
          </cell>
          <cell r="E126">
            <v>0</v>
          </cell>
        </row>
        <row r="127">
          <cell r="A127" t="str">
            <v>MMA20101--</v>
          </cell>
          <cell r="B127" t="str">
            <v>材料費</v>
          </cell>
          <cell r="C127">
            <v>0</v>
          </cell>
          <cell r="D127">
            <v>0</v>
          </cell>
          <cell r="E127">
            <v>0</v>
          </cell>
        </row>
        <row r="128">
          <cell r="A128" t="str">
            <v>MMA2010101</v>
          </cell>
          <cell r="B128" t="str">
            <v>購入部品費</v>
          </cell>
          <cell r="C128">
            <v>0</v>
          </cell>
          <cell r="D128">
            <v>0</v>
          </cell>
          <cell r="E128">
            <v>0</v>
          </cell>
        </row>
        <row r="129">
          <cell r="A129" t="str">
            <v>MMA2010102</v>
          </cell>
          <cell r="B129" t="str">
            <v>委託研究費（Ｈ Gr）</v>
          </cell>
          <cell r="C129">
            <v>0</v>
          </cell>
          <cell r="D129">
            <v>0</v>
          </cell>
          <cell r="E129">
            <v>0</v>
          </cell>
        </row>
        <row r="130">
          <cell r="A130" t="str">
            <v>MMA2010103</v>
          </cell>
          <cell r="B130" t="str">
            <v>委託研究費（ＨＲＡ）</v>
          </cell>
          <cell r="C130">
            <v>0</v>
          </cell>
          <cell r="D130">
            <v>0</v>
          </cell>
          <cell r="E130">
            <v>0</v>
          </cell>
        </row>
        <row r="131">
          <cell r="A131" t="str">
            <v>MMA2010104</v>
          </cell>
          <cell r="B131" t="str">
            <v>委託研究費（ＨＲＥ－Ｇ）</v>
          </cell>
          <cell r="C131">
            <v>0</v>
          </cell>
          <cell r="D131">
            <v>0</v>
          </cell>
          <cell r="E131">
            <v>0</v>
          </cell>
        </row>
        <row r="132">
          <cell r="A132" t="str">
            <v>MMA2010105</v>
          </cell>
          <cell r="B132" t="str">
            <v>委託研究費（ＨＲＥ－ＵＫ）</v>
          </cell>
          <cell r="C132">
            <v>0</v>
          </cell>
          <cell r="D132">
            <v>0</v>
          </cell>
          <cell r="E132">
            <v>0</v>
          </cell>
        </row>
        <row r="133">
          <cell r="A133" t="str">
            <v>MMA2010106</v>
          </cell>
          <cell r="B133" t="str">
            <v>委託研究費（他）</v>
          </cell>
          <cell r="C133">
            <v>0</v>
          </cell>
          <cell r="D133">
            <v>0</v>
          </cell>
          <cell r="E133">
            <v>0</v>
          </cell>
        </row>
        <row r="134">
          <cell r="A134" t="str">
            <v>MMA2010107</v>
          </cell>
          <cell r="B134" t="str">
            <v>テスト車輌費</v>
          </cell>
          <cell r="C134">
            <v>0</v>
          </cell>
          <cell r="D134">
            <v>0</v>
          </cell>
          <cell r="E134">
            <v>0</v>
          </cell>
        </row>
        <row r="135">
          <cell r="A135" t="str">
            <v>MMA2010108</v>
          </cell>
          <cell r="B135" t="str">
            <v>その他材料費</v>
          </cell>
          <cell r="C135">
            <v>0</v>
          </cell>
          <cell r="D135">
            <v>0</v>
          </cell>
          <cell r="E135">
            <v>0</v>
          </cell>
        </row>
        <row r="136">
          <cell r="A136" t="str">
            <v>MMA2010109</v>
          </cell>
          <cell r="B136" t="str">
            <v>材料費（Ｒ）</v>
          </cell>
          <cell r="C136">
            <v>0</v>
          </cell>
          <cell r="D136">
            <v>0</v>
          </cell>
          <cell r="E136">
            <v>0</v>
          </cell>
        </row>
        <row r="137">
          <cell r="A137" t="str">
            <v>MMA20102--</v>
          </cell>
          <cell r="B137" t="str">
            <v>テスト関係費</v>
          </cell>
          <cell r="C137">
            <v>0</v>
          </cell>
          <cell r="D137">
            <v>0</v>
          </cell>
          <cell r="E137">
            <v>0</v>
          </cell>
        </row>
        <row r="138">
          <cell r="A138" t="str">
            <v>MMA2010201</v>
          </cell>
          <cell r="B138" t="str">
            <v>国内テスト関係費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MMA2010202</v>
          </cell>
          <cell r="B139" t="str">
            <v>海外テスト関係費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MMA2010203</v>
          </cell>
          <cell r="B140" t="str">
            <v>テスト関係費（Ｒ）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MMA202----</v>
          </cell>
          <cell r="B141" t="str">
            <v>間接費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MMA20201--</v>
          </cell>
          <cell r="B142" t="str">
            <v>労務費</v>
          </cell>
          <cell r="C142">
            <v>0</v>
          </cell>
          <cell r="D142">
            <v>0</v>
          </cell>
          <cell r="E142">
            <v>0</v>
          </cell>
        </row>
        <row r="143">
          <cell r="A143" t="str">
            <v>MMA20201@@</v>
          </cell>
          <cell r="B143" t="str">
            <v>_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MMA20202--</v>
          </cell>
          <cell r="B144" t="str">
            <v>操業費</v>
          </cell>
          <cell r="C144">
            <v>0</v>
          </cell>
          <cell r="D144">
            <v>0</v>
          </cell>
          <cell r="E144">
            <v>0</v>
          </cell>
        </row>
        <row r="145">
          <cell r="A145" t="str">
            <v>MMA20202@@</v>
          </cell>
          <cell r="B145" t="str">
            <v>_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MMA20203--</v>
          </cell>
          <cell r="B146" t="str">
            <v>設備費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MMA2020301</v>
          </cell>
          <cell r="B147" t="str">
            <v>減価償却費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MMA2020302</v>
          </cell>
          <cell r="B148" t="str">
            <v>固定資産賃借料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MMA2020303</v>
          </cell>
          <cell r="B149" t="str">
            <v>その他</v>
          </cell>
          <cell r="C149">
            <v>0</v>
          </cell>
          <cell r="D149">
            <v>0</v>
          </cell>
          <cell r="E149">
            <v>0</v>
          </cell>
        </row>
        <row r="150">
          <cell r="A150" t="str">
            <v>MMA20204--</v>
          </cell>
          <cell r="B150" t="str">
            <v>管理費</v>
          </cell>
          <cell r="C150">
            <v>0</v>
          </cell>
          <cell r="D150">
            <v>0</v>
          </cell>
          <cell r="E150">
            <v>0</v>
          </cell>
        </row>
        <row r="151">
          <cell r="A151" t="str">
            <v>MMA20204@@</v>
          </cell>
          <cell r="B151" t="str">
            <v>_</v>
          </cell>
          <cell r="C151">
            <v>0</v>
          </cell>
          <cell r="D151">
            <v>0</v>
          </cell>
          <cell r="E151">
            <v>0</v>
          </cell>
        </row>
        <row r="152">
          <cell r="A152" t="str">
            <v>MMA20205--</v>
          </cell>
          <cell r="B152" t="str">
            <v>その他</v>
          </cell>
          <cell r="C152">
            <v>0</v>
          </cell>
          <cell r="D152">
            <v>0</v>
          </cell>
          <cell r="E152">
            <v>0</v>
          </cell>
        </row>
        <row r="153">
          <cell r="A153" t="str">
            <v>MMA2020501</v>
          </cell>
          <cell r="B153" t="str">
            <v>事業税</v>
          </cell>
          <cell r="C153">
            <v>0</v>
          </cell>
          <cell r="D153">
            <v>0</v>
          </cell>
          <cell r="E153">
            <v>0</v>
          </cell>
        </row>
        <row r="154">
          <cell r="A154" t="str">
            <v>MMA2020502</v>
          </cell>
          <cell r="B154" t="str">
            <v>ＰＧ配賦</v>
          </cell>
          <cell r="C154">
            <v>0</v>
          </cell>
          <cell r="D154">
            <v>0</v>
          </cell>
          <cell r="E154">
            <v>0</v>
          </cell>
        </row>
        <row r="155">
          <cell r="A155" t="str">
            <v>MMA2020503</v>
          </cell>
          <cell r="B155" t="str">
            <v>海外事務所費用</v>
          </cell>
          <cell r="C155">
            <v>0</v>
          </cell>
          <cell r="D155">
            <v>0</v>
          </cell>
          <cell r="E155">
            <v>0</v>
          </cell>
        </row>
        <row r="156">
          <cell r="A156" t="str">
            <v>MMA2020504</v>
          </cell>
          <cell r="B156" t="str">
            <v>営業外損益</v>
          </cell>
          <cell r="C156">
            <v>0</v>
          </cell>
          <cell r="D156">
            <v>0</v>
          </cell>
          <cell r="E156">
            <v>0</v>
          </cell>
        </row>
        <row r="157">
          <cell r="A157" t="str">
            <v>MMA2020505</v>
          </cell>
          <cell r="B157" t="str">
            <v>特別損益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MMC1</v>
          </cell>
          <cell r="B158" t="str">
            <v>設計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MMK1</v>
          </cell>
          <cell r="B159" t="str">
            <v>研究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MMK5</v>
          </cell>
          <cell r="B160" t="str">
            <v>海外駐在</v>
          </cell>
          <cell r="C160">
            <v>0</v>
          </cell>
          <cell r="D160">
            <v>0</v>
          </cell>
          <cell r="E160">
            <v>0</v>
          </cell>
        </row>
        <row r="161">
          <cell r="A161" t="str">
            <v>MMS1</v>
          </cell>
          <cell r="B161" t="str">
            <v>試作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MMT1</v>
          </cell>
          <cell r="B162" t="str">
            <v>TSC･TIC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MMT5</v>
          </cell>
          <cell r="B163" t="str">
            <v>長欠・嘱託等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MMZ1</v>
          </cell>
          <cell r="B164" t="str">
            <v>補助管理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PIZ1</v>
          </cell>
          <cell r="B165" t="str">
            <v>-</v>
          </cell>
          <cell r="C165">
            <v>258</v>
          </cell>
          <cell r="D165">
            <v>43</v>
          </cell>
          <cell r="E165">
            <v>43</v>
          </cell>
        </row>
        <row r="166">
          <cell r="A166" t="str">
            <v>PJA20201@@</v>
          </cell>
          <cell r="B166" t="str">
            <v>-</v>
          </cell>
          <cell r="C166">
            <v>201991742</v>
          </cell>
          <cell r="D166">
            <v>40913498</v>
          </cell>
          <cell r="E166">
            <v>33033871</v>
          </cell>
        </row>
        <row r="167">
          <cell r="A167" t="str">
            <v>PJA20202@@</v>
          </cell>
          <cell r="B167" t="str">
            <v>-</v>
          </cell>
          <cell r="C167">
            <v>37351326</v>
          </cell>
          <cell r="D167">
            <v>11219752</v>
          </cell>
          <cell r="E167">
            <v>8478726</v>
          </cell>
        </row>
        <row r="168">
          <cell r="A168" t="str">
            <v>PJA2020301</v>
          </cell>
          <cell r="B168" t="str">
            <v>-</v>
          </cell>
          <cell r="C168">
            <v>21540899</v>
          </cell>
          <cell r="D168">
            <v>3578246</v>
          </cell>
          <cell r="E168">
            <v>3640832</v>
          </cell>
        </row>
        <row r="169">
          <cell r="A169" t="str">
            <v>PJA2020302</v>
          </cell>
          <cell r="B169" t="str">
            <v>-</v>
          </cell>
          <cell r="C169">
            <v>670890000</v>
          </cell>
          <cell r="D169">
            <v>111815000</v>
          </cell>
          <cell r="E169">
            <v>111815000</v>
          </cell>
        </row>
        <row r="170">
          <cell r="A170" t="str">
            <v>PJA2020303</v>
          </cell>
          <cell r="B170" t="str">
            <v>-</v>
          </cell>
          <cell r="C170">
            <v>12734024</v>
          </cell>
          <cell r="D170">
            <v>757731</v>
          </cell>
          <cell r="E170">
            <v>277464</v>
          </cell>
        </row>
        <row r="171">
          <cell r="A171" t="str">
            <v>PJA20204@@</v>
          </cell>
          <cell r="B171" t="str">
            <v>_</v>
          </cell>
          <cell r="C171">
            <v>63593348</v>
          </cell>
          <cell r="D171">
            <v>10157966</v>
          </cell>
          <cell r="E171">
            <v>12411420</v>
          </cell>
        </row>
        <row r="172">
          <cell r="A172" t="str">
            <v>PYA20201@@</v>
          </cell>
          <cell r="B172" t="str">
            <v>-</v>
          </cell>
          <cell r="C172">
            <v>199782000</v>
          </cell>
          <cell r="D172">
            <v>34344000</v>
          </cell>
          <cell r="E172">
            <v>34234000</v>
          </cell>
        </row>
        <row r="173">
          <cell r="A173" t="str">
            <v>PYA20202@@</v>
          </cell>
          <cell r="B173" t="str">
            <v>-</v>
          </cell>
          <cell r="C173">
            <v>26403000</v>
          </cell>
          <cell r="D173">
            <v>4230000</v>
          </cell>
          <cell r="E173">
            <v>5502000</v>
          </cell>
        </row>
        <row r="174">
          <cell r="A174" t="str">
            <v>PYA2020301</v>
          </cell>
          <cell r="B174" t="str">
            <v>-</v>
          </cell>
          <cell r="C174">
            <v>21255000</v>
          </cell>
          <cell r="D174">
            <v>3759000</v>
          </cell>
          <cell r="E174">
            <v>3686000</v>
          </cell>
        </row>
        <row r="175">
          <cell r="A175" t="str">
            <v>PYA2020302</v>
          </cell>
          <cell r="B175" t="str">
            <v>-</v>
          </cell>
          <cell r="C175">
            <v>575760000</v>
          </cell>
          <cell r="D175">
            <v>95960000</v>
          </cell>
          <cell r="E175">
            <v>95960000</v>
          </cell>
        </row>
        <row r="176">
          <cell r="A176" t="str">
            <v>PYA2020303</v>
          </cell>
          <cell r="B176" t="str">
            <v>-</v>
          </cell>
          <cell r="C176">
            <v>8431000</v>
          </cell>
          <cell r="D176">
            <v>1126000</v>
          </cell>
          <cell r="E176">
            <v>123000</v>
          </cell>
        </row>
        <row r="177">
          <cell r="A177" t="str">
            <v>PYA20204@@</v>
          </cell>
          <cell r="B177" t="str">
            <v>-</v>
          </cell>
          <cell r="C177">
            <v>55881000</v>
          </cell>
          <cell r="D177">
            <v>6596000</v>
          </cell>
          <cell r="E177">
            <v>6651000</v>
          </cell>
        </row>
        <row r="178">
          <cell r="A178" t="str">
            <v>TIZ1</v>
          </cell>
          <cell r="B178" t="str">
            <v>-</v>
          </cell>
          <cell r="C178">
            <v>300</v>
          </cell>
          <cell r="D178">
            <v>50</v>
          </cell>
          <cell r="E178">
            <v>50</v>
          </cell>
        </row>
        <row r="179">
          <cell r="A179" t="str">
            <v>TJA2010201</v>
          </cell>
          <cell r="B179" t="str">
            <v>-</v>
          </cell>
          <cell r="C179">
            <v>334890</v>
          </cell>
          <cell r="D179">
            <v>0</v>
          </cell>
          <cell r="E179">
            <v>335000</v>
          </cell>
        </row>
        <row r="180">
          <cell r="A180" t="str">
            <v>TJA20201@@</v>
          </cell>
          <cell r="B180" t="str">
            <v>-</v>
          </cell>
          <cell r="C180">
            <v>208649254</v>
          </cell>
          <cell r="D180">
            <v>29217837</v>
          </cell>
          <cell r="E180">
            <v>34310850</v>
          </cell>
        </row>
        <row r="181">
          <cell r="A181" t="str">
            <v>TJA20202@@</v>
          </cell>
          <cell r="B181" t="str">
            <v>-</v>
          </cell>
          <cell r="C181">
            <v>65110812</v>
          </cell>
          <cell r="D181">
            <v>10491129</v>
          </cell>
          <cell r="E181">
            <v>14759884</v>
          </cell>
        </row>
        <row r="182">
          <cell r="A182" t="str">
            <v>TJA2020301</v>
          </cell>
          <cell r="B182" t="str">
            <v>-</v>
          </cell>
          <cell r="C182">
            <v>20210036</v>
          </cell>
          <cell r="D182">
            <v>3485623</v>
          </cell>
          <cell r="E182">
            <v>3332764</v>
          </cell>
        </row>
        <row r="183">
          <cell r="A183" t="str">
            <v>TJA2020302</v>
          </cell>
          <cell r="B183" t="str">
            <v>-</v>
          </cell>
          <cell r="C183">
            <v>327826464</v>
          </cell>
          <cell r="D183">
            <v>57350267</v>
          </cell>
          <cell r="E183">
            <v>57312467</v>
          </cell>
        </row>
        <row r="184">
          <cell r="A184" t="str">
            <v>TJA2020303</v>
          </cell>
          <cell r="B184" t="str">
            <v>-</v>
          </cell>
          <cell r="C184">
            <v>66453688</v>
          </cell>
          <cell r="D184">
            <v>4299803</v>
          </cell>
          <cell r="E184">
            <v>6557292</v>
          </cell>
        </row>
        <row r="185">
          <cell r="A185" t="str">
            <v>TJA20204@@</v>
          </cell>
          <cell r="B185" t="str">
            <v>-</v>
          </cell>
          <cell r="C185">
            <v>115057220</v>
          </cell>
          <cell r="D185">
            <v>27580872</v>
          </cell>
          <cell r="E185">
            <v>15578983</v>
          </cell>
        </row>
        <row r="186">
          <cell r="A186" t="str">
            <v>TYA20201@@</v>
          </cell>
          <cell r="B186" t="str">
            <v>-</v>
          </cell>
          <cell r="C186">
            <v>227122000</v>
          </cell>
          <cell r="D186">
            <v>37919000</v>
          </cell>
          <cell r="E186">
            <v>37739000</v>
          </cell>
        </row>
        <row r="187">
          <cell r="A187" t="str">
            <v>TYA20202@@</v>
          </cell>
          <cell r="B187" t="str">
            <v>-</v>
          </cell>
          <cell r="C187">
            <v>67604000</v>
          </cell>
          <cell r="D187">
            <v>11158000</v>
          </cell>
          <cell r="E187">
            <v>11583000</v>
          </cell>
        </row>
        <row r="188">
          <cell r="A188" t="str">
            <v>TYA2020301</v>
          </cell>
          <cell r="B188" t="str">
            <v>-</v>
          </cell>
          <cell r="C188">
            <v>19034000</v>
          </cell>
          <cell r="D188">
            <v>3354000</v>
          </cell>
          <cell r="E188">
            <v>3276000</v>
          </cell>
        </row>
        <row r="189">
          <cell r="A189" t="str">
            <v>TYA2020302</v>
          </cell>
          <cell r="B189" t="str">
            <v>-</v>
          </cell>
          <cell r="C189">
            <v>363456000</v>
          </cell>
          <cell r="D189">
            <v>60576000</v>
          </cell>
          <cell r="E189">
            <v>60576000</v>
          </cell>
        </row>
        <row r="190">
          <cell r="A190" t="str">
            <v>TYA2020303</v>
          </cell>
          <cell r="B190" t="str">
            <v>-</v>
          </cell>
          <cell r="C190">
            <v>35366000</v>
          </cell>
          <cell r="D190">
            <v>3639000</v>
          </cell>
          <cell r="E190">
            <v>5303000</v>
          </cell>
        </row>
        <row r="191">
          <cell r="A191" t="str">
            <v>TYA20204@@</v>
          </cell>
          <cell r="B191" t="str">
            <v>-</v>
          </cell>
          <cell r="C191">
            <v>96643000</v>
          </cell>
          <cell r="D191">
            <v>16279000</v>
          </cell>
          <cell r="E191">
            <v>14921000</v>
          </cell>
        </row>
        <row r="192">
          <cell r="A192" t="str">
            <v>WIC1</v>
          </cell>
          <cell r="B192" t="str">
            <v>-</v>
          </cell>
          <cell r="C192">
            <v>334</v>
          </cell>
          <cell r="D192">
            <v>54</v>
          </cell>
          <cell r="E192">
            <v>55</v>
          </cell>
        </row>
        <row r="193">
          <cell r="A193" t="str">
            <v>WIK1</v>
          </cell>
          <cell r="B193" t="str">
            <v>-</v>
          </cell>
          <cell r="C193">
            <v>5268</v>
          </cell>
          <cell r="D193">
            <v>863</v>
          </cell>
          <cell r="E193">
            <v>866</v>
          </cell>
        </row>
        <row r="194">
          <cell r="A194" t="str">
            <v>WIS1</v>
          </cell>
          <cell r="B194" t="str">
            <v>-</v>
          </cell>
          <cell r="C194">
            <v>901</v>
          </cell>
          <cell r="D194">
            <v>147</v>
          </cell>
          <cell r="E194">
            <v>147</v>
          </cell>
        </row>
        <row r="195">
          <cell r="A195" t="str">
            <v>WIZ1</v>
          </cell>
          <cell r="B195" t="str">
            <v>-</v>
          </cell>
          <cell r="C195">
            <v>1169</v>
          </cell>
          <cell r="D195">
            <v>191</v>
          </cell>
          <cell r="E195">
            <v>194</v>
          </cell>
        </row>
        <row r="196">
          <cell r="A196" t="str">
            <v>WJA2010101</v>
          </cell>
          <cell r="B196" t="str">
            <v>-</v>
          </cell>
          <cell r="C196">
            <v>1023287103</v>
          </cell>
          <cell r="D196">
            <v>259972498</v>
          </cell>
          <cell r="E196">
            <v>172457157</v>
          </cell>
        </row>
        <row r="197">
          <cell r="A197" t="str">
            <v>WJA2010106</v>
          </cell>
          <cell r="B197" t="str">
            <v>-</v>
          </cell>
          <cell r="C197">
            <v>0</v>
          </cell>
          <cell r="D197">
            <v>0</v>
          </cell>
          <cell r="E197">
            <v>0</v>
          </cell>
        </row>
        <row r="198">
          <cell r="A198" t="str">
            <v>WJA2010107</v>
          </cell>
          <cell r="B198" t="str">
            <v>-</v>
          </cell>
          <cell r="C198">
            <v>10768283</v>
          </cell>
          <cell r="D198">
            <v>2087894</v>
          </cell>
          <cell r="E198">
            <v>1305509</v>
          </cell>
        </row>
        <row r="199">
          <cell r="A199" t="str">
            <v>WJA2010108</v>
          </cell>
          <cell r="B199" t="str">
            <v>-</v>
          </cell>
          <cell r="C199">
            <v>9423617</v>
          </cell>
          <cell r="D199">
            <v>1656929</v>
          </cell>
          <cell r="E199">
            <v>3183526</v>
          </cell>
        </row>
        <row r="200">
          <cell r="A200" t="str">
            <v>WJA2010109</v>
          </cell>
          <cell r="B200" t="str">
            <v>_</v>
          </cell>
          <cell r="C200">
            <v>3912945203</v>
          </cell>
          <cell r="D200">
            <v>760719510</v>
          </cell>
          <cell r="E200">
            <v>597921484</v>
          </cell>
        </row>
        <row r="201">
          <cell r="A201" t="str">
            <v>WJA2010201</v>
          </cell>
          <cell r="B201" t="str">
            <v>-</v>
          </cell>
          <cell r="C201">
            <v>97484991</v>
          </cell>
          <cell r="D201">
            <v>22116737</v>
          </cell>
          <cell r="E201">
            <v>14687840</v>
          </cell>
        </row>
        <row r="202">
          <cell r="A202" t="str">
            <v>WJA2010202</v>
          </cell>
          <cell r="B202" t="str">
            <v>-</v>
          </cell>
          <cell r="C202">
            <v>157740196</v>
          </cell>
          <cell r="D202">
            <v>48747556</v>
          </cell>
          <cell r="E202">
            <v>19301971</v>
          </cell>
        </row>
        <row r="203">
          <cell r="A203" t="str">
            <v>WJA2010203</v>
          </cell>
          <cell r="B203" t="str">
            <v>_</v>
          </cell>
          <cell r="C203">
            <v>345283656</v>
          </cell>
          <cell r="D203">
            <v>83060265</v>
          </cell>
          <cell r="E203">
            <v>54940213</v>
          </cell>
        </row>
        <row r="204">
          <cell r="A204" t="str">
            <v>WJA20201@@</v>
          </cell>
          <cell r="B204" t="str">
            <v>-</v>
          </cell>
          <cell r="C204">
            <v>5793996827</v>
          </cell>
          <cell r="D204">
            <v>1071055137</v>
          </cell>
          <cell r="E204">
            <v>959831975</v>
          </cell>
        </row>
        <row r="205">
          <cell r="A205" t="str">
            <v>WJA20202@@</v>
          </cell>
          <cell r="B205" t="str">
            <v>-</v>
          </cell>
          <cell r="C205">
            <v>561508353</v>
          </cell>
          <cell r="D205">
            <v>110285924</v>
          </cell>
          <cell r="E205">
            <v>115556877</v>
          </cell>
        </row>
        <row r="206">
          <cell r="A206" t="str">
            <v>WJA2020301</v>
          </cell>
          <cell r="B206" t="str">
            <v>-</v>
          </cell>
          <cell r="C206">
            <v>587794083</v>
          </cell>
          <cell r="D206">
            <v>138941699</v>
          </cell>
          <cell r="E206">
            <v>99186511</v>
          </cell>
        </row>
        <row r="207">
          <cell r="A207" t="str">
            <v>WJA2020302</v>
          </cell>
          <cell r="B207" t="str">
            <v>-</v>
          </cell>
          <cell r="C207">
            <v>503380823</v>
          </cell>
          <cell r="D207">
            <v>74490631</v>
          </cell>
          <cell r="E207">
            <v>102357967</v>
          </cell>
        </row>
        <row r="208">
          <cell r="A208" t="str">
            <v>WJA2020303</v>
          </cell>
          <cell r="B208" t="str">
            <v>-</v>
          </cell>
          <cell r="C208">
            <v>411753854</v>
          </cell>
          <cell r="D208">
            <v>72369286</v>
          </cell>
          <cell r="E208">
            <v>75041471</v>
          </cell>
        </row>
        <row r="209">
          <cell r="A209" t="str">
            <v>WJA20204@@</v>
          </cell>
          <cell r="B209" t="str">
            <v>-</v>
          </cell>
          <cell r="C209">
            <v>1184408809</v>
          </cell>
          <cell r="D209">
            <v>-48783311</v>
          </cell>
          <cell r="E209">
            <v>273719147</v>
          </cell>
        </row>
        <row r="210">
          <cell r="A210" t="str">
            <v>WJA2020504</v>
          </cell>
          <cell r="B210" t="str">
            <v>-</v>
          </cell>
          <cell r="C210">
            <v>-83018756</v>
          </cell>
          <cell r="D210">
            <v>-75674036</v>
          </cell>
          <cell r="E210">
            <v>-7857110</v>
          </cell>
        </row>
        <row r="211">
          <cell r="A211" t="str">
            <v>WJA2020505</v>
          </cell>
          <cell r="B211" t="str">
            <v>-</v>
          </cell>
          <cell r="C211">
            <v>-15759020</v>
          </cell>
          <cell r="D211">
            <v>-10141216</v>
          </cell>
          <cell r="E211">
            <v>-2124650</v>
          </cell>
        </row>
        <row r="212">
          <cell r="A212" t="str">
            <v>WYA2010101</v>
          </cell>
          <cell r="B212" t="str">
            <v>-</v>
          </cell>
          <cell r="C212">
            <v>1253600000</v>
          </cell>
          <cell r="D212">
            <v>213425000</v>
          </cell>
          <cell r="E212">
            <v>225980000</v>
          </cell>
        </row>
        <row r="213">
          <cell r="A213" t="str">
            <v>WYA20201@@</v>
          </cell>
          <cell r="B213" t="str">
            <v>-</v>
          </cell>
          <cell r="C213">
            <v>5697916000</v>
          </cell>
          <cell r="D213">
            <v>998352000</v>
          </cell>
          <cell r="E213">
            <v>954912000</v>
          </cell>
        </row>
        <row r="214">
          <cell r="A214" t="str">
            <v>WYA20202@@</v>
          </cell>
          <cell r="B214" t="str">
            <v>-</v>
          </cell>
          <cell r="C214">
            <v>608450000</v>
          </cell>
          <cell r="D214">
            <v>103652000</v>
          </cell>
          <cell r="E214">
            <v>99304000</v>
          </cell>
        </row>
        <row r="215">
          <cell r="A215" t="str">
            <v>WYA2020301</v>
          </cell>
          <cell r="B215" t="str">
            <v>-</v>
          </cell>
          <cell r="C215">
            <v>692180000</v>
          </cell>
          <cell r="D215">
            <v>142914000</v>
          </cell>
          <cell r="E215">
            <v>128740000</v>
          </cell>
        </row>
        <row r="216">
          <cell r="A216" t="str">
            <v>WYA2020302</v>
          </cell>
          <cell r="B216" t="str">
            <v>-</v>
          </cell>
          <cell r="C216">
            <v>517797000</v>
          </cell>
          <cell r="D216">
            <v>101472000</v>
          </cell>
          <cell r="E216">
            <v>83305000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IKKEIIndexDat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現地意向確認 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振込"/>
      <sheetName val="採用名簿"/>
      <sheetName val="本給ﾃｰﾌﾞﾙ"/>
      <sheetName val="ﾃｰﾌﾞ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xcelfan.com/" TargetMode="External" /><Relationship Id="rId2" Type="http://schemas.openxmlformats.org/officeDocument/2006/relationships/hyperlink" Target="http://kenmzoka.com/060922MonthlyCalendar.htm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108"/>
  <sheetViews>
    <sheetView zoomScale="87" zoomScaleNormal="87"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D2" sqref="D2"/>
    </sheetView>
  </sheetViews>
  <sheetFormatPr defaultColWidth="9.00390625" defaultRowHeight="13.5"/>
  <cols>
    <col min="1" max="1" width="2.00390625" style="0" customWidth="1"/>
    <col min="2" max="2" width="22.875" style="0" customWidth="1"/>
    <col min="3" max="3" width="7.00390625" style="0" customWidth="1"/>
    <col min="4" max="6" width="14.375" style="0" customWidth="1"/>
    <col min="7" max="10" width="9.875" style="0" customWidth="1"/>
    <col min="11" max="11" width="11.25390625" style="0" customWidth="1"/>
    <col min="12" max="43" width="5.625" style="0" customWidth="1"/>
    <col min="44" max="51" width="14.375" style="0" customWidth="1"/>
    <col min="52" max="52" width="20.50390625" style="0" customWidth="1"/>
    <col min="53" max="53" width="14.375" style="0" customWidth="1"/>
    <col min="54" max="54" width="12.625" style="0" customWidth="1"/>
    <col min="55" max="56" width="12.75390625" style="0" customWidth="1"/>
    <col min="57" max="58" width="9.875" style="0" customWidth="1"/>
    <col min="59" max="59" width="11.625" style="0" customWidth="1"/>
    <col min="60" max="63" width="2.625" style="0" customWidth="1"/>
    <col min="105" max="105" width="10.875" style="0" bestFit="1" customWidth="1"/>
  </cols>
  <sheetData>
    <row r="1" spans="2:161" ht="14.25">
      <c r="B1" s="30"/>
      <c r="C1" s="31">
        <f>IF(AND(B3&gt;=2,B3&lt;=5),1,IF(B3=1,52,53))</f>
        <v>1</v>
      </c>
      <c r="D1" s="31">
        <f>IF(C1&gt;=52,1,IF(WEEKDAY(D2)=F7,1,IF(AND(NOT(WEEKDAY(D2)=G7),C2-B2&lt;7),2,C1+1)))</f>
        <v>2</v>
      </c>
      <c r="E1" s="31">
        <f aca="true" t="shared" si="0" ref="E1:BC1">D1+1</f>
        <v>3</v>
      </c>
      <c r="F1" s="31">
        <f t="shared" si="0"/>
        <v>4</v>
      </c>
      <c r="G1" s="31">
        <f t="shared" si="0"/>
        <v>5</v>
      </c>
      <c r="H1" s="31">
        <f t="shared" si="0"/>
        <v>6</v>
      </c>
      <c r="I1" s="31">
        <f t="shared" si="0"/>
        <v>7</v>
      </c>
      <c r="J1" s="31">
        <f t="shared" si="0"/>
        <v>8</v>
      </c>
      <c r="K1" s="31">
        <f t="shared" si="0"/>
        <v>9</v>
      </c>
      <c r="L1" s="31">
        <f t="shared" si="0"/>
        <v>10</v>
      </c>
      <c r="M1" s="31">
        <f t="shared" si="0"/>
        <v>11</v>
      </c>
      <c r="N1" s="31">
        <f t="shared" si="0"/>
        <v>12</v>
      </c>
      <c r="O1" s="31">
        <f t="shared" si="0"/>
        <v>13</v>
      </c>
      <c r="P1" s="31">
        <f t="shared" si="0"/>
        <v>14</v>
      </c>
      <c r="Q1" s="31">
        <f t="shared" si="0"/>
        <v>15</v>
      </c>
      <c r="R1" s="31">
        <f t="shared" si="0"/>
        <v>16</v>
      </c>
      <c r="S1" s="31">
        <f t="shared" si="0"/>
        <v>17</v>
      </c>
      <c r="T1" s="31">
        <f t="shared" si="0"/>
        <v>18</v>
      </c>
      <c r="U1" s="31">
        <f t="shared" si="0"/>
        <v>19</v>
      </c>
      <c r="V1" s="31">
        <f t="shared" si="0"/>
        <v>20</v>
      </c>
      <c r="W1" s="31">
        <f t="shared" si="0"/>
        <v>21</v>
      </c>
      <c r="X1" s="31">
        <f t="shared" si="0"/>
        <v>22</v>
      </c>
      <c r="Y1" s="31">
        <f t="shared" si="0"/>
        <v>23</v>
      </c>
      <c r="Z1" s="31">
        <f t="shared" si="0"/>
        <v>24</v>
      </c>
      <c r="AA1" s="31">
        <f t="shared" si="0"/>
        <v>25</v>
      </c>
      <c r="AB1" s="31">
        <f t="shared" si="0"/>
        <v>26</v>
      </c>
      <c r="AC1" s="31">
        <f t="shared" si="0"/>
        <v>27</v>
      </c>
      <c r="AD1" s="31">
        <f t="shared" si="0"/>
        <v>28</v>
      </c>
      <c r="AE1" s="31">
        <f t="shared" si="0"/>
        <v>29</v>
      </c>
      <c r="AF1" s="31">
        <f t="shared" si="0"/>
        <v>30</v>
      </c>
      <c r="AG1" s="31">
        <f t="shared" si="0"/>
        <v>31</v>
      </c>
      <c r="AH1" s="31">
        <f t="shared" si="0"/>
        <v>32</v>
      </c>
      <c r="AI1" s="31">
        <f t="shared" si="0"/>
        <v>33</v>
      </c>
      <c r="AJ1" s="31">
        <f t="shared" si="0"/>
        <v>34</v>
      </c>
      <c r="AK1" s="31">
        <f t="shared" si="0"/>
        <v>35</v>
      </c>
      <c r="AL1" s="31">
        <f t="shared" si="0"/>
        <v>36</v>
      </c>
      <c r="AM1" s="31">
        <f t="shared" si="0"/>
        <v>37</v>
      </c>
      <c r="AN1" s="31">
        <f t="shared" si="0"/>
        <v>38</v>
      </c>
      <c r="AO1" s="31">
        <f t="shared" si="0"/>
        <v>39</v>
      </c>
      <c r="AP1" s="31">
        <f t="shared" si="0"/>
        <v>40</v>
      </c>
      <c r="AQ1" s="31">
        <f t="shared" si="0"/>
        <v>41</v>
      </c>
      <c r="AR1" s="31">
        <f t="shared" si="0"/>
        <v>42</v>
      </c>
      <c r="AS1" s="31">
        <f t="shared" si="0"/>
        <v>43</v>
      </c>
      <c r="AT1" s="31">
        <f t="shared" si="0"/>
        <v>44</v>
      </c>
      <c r="AU1" s="31">
        <f t="shared" si="0"/>
        <v>45</v>
      </c>
      <c r="AV1" s="31">
        <f t="shared" si="0"/>
        <v>46</v>
      </c>
      <c r="AW1" s="31">
        <f t="shared" si="0"/>
        <v>47</v>
      </c>
      <c r="AX1" s="31">
        <f t="shared" si="0"/>
        <v>48</v>
      </c>
      <c r="AY1" s="31">
        <f t="shared" si="0"/>
        <v>49</v>
      </c>
      <c r="AZ1" s="31">
        <f t="shared" si="0"/>
        <v>50</v>
      </c>
      <c r="BA1" s="31">
        <f t="shared" si="0"/>
        <v>51</v>
      </c>
      <c r="BB1" s="31">
        <f t="shared" si="0"/>
        <v>52</v>
      </c>
      <c r="BC1" s="31">
        <f t="shared" si="0"/>
        <v>53</v>
      </c>
      <c r="BD1" s="61">
        <f>IF(BD2-BC2&lt;7,BC1,IF(AND(BC4&gt;=2,BC4&lt;=5),1,IF(BC4=1,52,53)))</f>
        <v>53</v>
      </c>
      <c r="BE1" s="31">
        <f>IF(WEEKDAY(BE2)=2,1,BD1+1)</f>
        <v>1</v>
      </c>
      <c r="BF1" s="31">
        <f>IF(BE1=53,1,BE1+1)</f>
        <v>2</v>
      </c>
      <c r="BG1" s="31">
        <f aca="true" t="shared" si="1" ref="BG1:DC1">BF1+1</f>
        <v>3</v>
      </c>
      <c r="BH1" s="31">
        <f t="shared" si="1"/>
        <v>4</v>
      </c>
      <c r="BI1" s="31">
        <f t="shared" si="1"/>
        <v>5</v>
      </c>
      <c r="BJ1" s="31">
        <f t="shared" si="1"/>
        <v>6</v>
      </c>
      <c r="BK1" s="31">
        <f t="shared" si="1"/>
        <v>7</v>
      </c>
      <c r="BL1" s="31">
        <f t="shared" si="1"/>
        <v>8</v>
      </c>
      <c r="BM1" s="31">
        <f t="shared" si="1"/>
        <v>9</v>
      </c>
      <c r="BN1" s="31">
        <f t="shared" si="1"/>
        <v>10</v>
      </c>
      <c r="BO1" s="31">
        <f t="shared" si="1"/>
        <v>11</v>
      </c>
      <c r="BP1" s="31">
        <f t="shared" si="1"/>
        <v>12</v>
      </c>
      <c r="BQ1" s="31">
        <f t="shared" si="1"/>
        <v>13</v>
      </c>
      <c r="BR1" s="31">
        <f t="shared" si="1"/>
        <v>14</v>
      </c>
      <c r="BS1" s="31">
        <f t="shared" si="1"/>
        <v>15</v>
      </c>
      <c r="BT1" s="31">
        <f t="shared" si="1"/>
        <v>16</v>
      </c>
      <c r="BU1" s="31">
        <f t="shared" si="1"/>
        <v>17</v>
      </c>
      <c r="BV1" s="31">
        <f t="shared" si="1"/>
        <v>18</v>
      </c>
      <c r="BW1" s="31">
        <f t="shared" si="1"/>
        <v>19</v>
      </c>
      <c r="BX1" s="31">
        <f t="shared" si="1"/>
        <v>20</v>
      </c>
      <c r="BY1" s="31">
        <f t="shared" si="1"/>
        <v>21</v>
      </c>
      <c r="BZ1" s="31">
        <f t="shared" si="1"/>
        <v>22</v>
      </c>
      <c r="CA1" s="31">
        <f t="shared" si="1"/>
        <v>23</v>
      </c>
      <c r="CB1" s="31">
        <f t="shared" si="1"/>
        <v>24</v>
      </c>
      <c r="CC1" s="31">
        <f t="shared" si="1"/>
        <v>25</v>
      </c>
      <c r="CD1" s="31">
        <f t="shared" si="1"/>
        <v>26</v>
      </c>
      <c r="CE1" s="31">
        <f t="shared" si="1"/>
        <v>27</v>
      </c>
      <c r="CF1" s="31">
        <f t="shared" si="1"/>
        <v>28</v>
      </c>
      <c r="CG1" s="31">
        <f t="shared" si="1"/>
        <v>29</v>
      </c>
      <c r="CH1" s="31">
        <f t="shared" si="1"/>
        <v>30</v>
      </c>
      <c r="CI1" s="31">
        <f t="shared" si="1"/>
        <v>31</v>
      </c>
      <c r="CJ1" s="31">
        <f t="shared" si="1"/>
        <v>32</v>
      </c>
      <c r="CK1" s="31">
        <f t="shared" si="1"/>
        <v>33</v>
      </c>
      <c r="CL1" s="31">
        <f t="shared" si="1"/>
        <v>34</v>
      </c>
      <c r="CM1" s="31">
        <f t="shared" si="1"/>
        <v>35</v>
      </c>
      <c r="CN1" s="31">
        <f t="shared" si="1"/>
        <v>36</v>
      </c>
      <c r="CO1" s="31">
        <f t="shared" si="1"/>
        <v>37</v>
      </c>
      <c r="CP1" s="31">
        <f t="shared" si="1"/>
        <v>38</v>
      </c>
      <c r="CQ1" s="31">
        <f t="shared" si="1"/>
        <v>39</v>
      </c>
      <c r="CR1" s="31">
        <f t="shared" si="1"/>
        <v>40</v>
      </c>
      <c r="CS1" s="31">
        <f t="shared" si="1"/>
        <v>41</v>
      </c>
      <c r="CT1" s="31">
        <f t="shared" si="1"/>
        <v>42</v>
      </c>
      <c r="CU1" s="31">
        <f t="shared" si="1"/>
        <v>43</v>
      </c>
      <c r="CV1" s="31">
        <f t="shared" si="1"/>
        <v>44</v>
      </c>
      <c r="CW1" s="31">
        <f t="shared" si="1"/>
        <v>45</v>
      </c>
      <c r="CX1" s="31">
        <f t="shared" si="1"/>
        <v>46</v>
      </c>
      <c r="CY1" s="31">
        <f t="shared" si="1"/>
        <v>47</v>
      </c>
      <c r="CZ1" s="31">
        <f t="shared" si="1"/>
        <v>48</v>
      </c>
      <c r="DA1" s="31">
        <f t="shared" si="1"/>
        <v>49</v>
      </c>
      <c r="DB1" s="31">
        <f t="shared" si="1"/>
        <v>50</v>
      </c>
      <c r="DC1" s="31">
        <f t="shared" si="1"/>
        <v>51</v>
      </c>
      <c r="DD1" s="31">
        <f>DC1+1</f>
        <v>52</v>
      </c>
      <c r="DE1" s="61">
        <f>IF(DE2-DD2&lt;7,DD1,IF(AND(DD4&gt;=2,DD4&lt;=5),1,IF(DD4=1,52,53)))</f>
        <v>52</v>
      </c>
      <c r="DF1" s="31">
        <f>IF(WEEKDAY(DF2)=2,1,DE1+1)</f>
        <v>1</v>
      </c>
      <c r="DG1" s="31">
        <f>IF(DF1=53,1,DF1+1)</f>
        <v>2</v>
      </c>
      <c r="DH1" s="31">
        <f aca="true" t="shared" si="2" ref="DH1:FD1">DG1+1</f>
        <v>3</v>
      </c>
      <c r="DI1" s="31">
        <f t="shared" si="2"/>
        <v>4</v>
      </c>
      <c r="DJ1" s="31">
        <f t="shared" si="2"/>
        <v>5</v>
      </c>
      <c r="DK1" s="31">
        <f t="shared" si="2"/>
        <v>6</v>
      </c>
      <c r="DL1" s="31">
        <f t="shared" si="2"/>
        <v>7</v>
      </c>
      <c r="DM1" s="31">
        <f t="shared" si="2"/>
        <v>8</v>
      </c>
      <c r="DN1" s="31">
        <f t="shared" si="2"/>
        <v>9</v>
      </c>
      <c r="DO1" s="31">
        <f t="shared" si="2"/>
        <v>10</v>
      </c>
      <c r="DP1" s="31">
        <f t="shared" si="2"/>
        <v>11</v>
      </c>
      <c r="DQ1" s="31">
        <f t="shared" si="2"/>
        <v>12</v>
      </c>
      <c r="DR1" s="31">
        <f t="shared" si="2"/>
        <v>13</v>
      </c>
      <c r="DS1" s="31">
        <f t="shared" si="2"/>
        <v>14</v>
      </c>
      <c r="DT1" s="31">
        <f t="shared" si="2"/>
        <v>15</v>
      </c>
      <c r="DU1" s="31">
        <f t="shared" si="2"/>
        <v>16</v>
      </c>
      <c r="DV1" s="31">
        <f t="shared" si="2"/>
        <v>17</v>
      </c>
      <c r="DW1" s="31">
        <f t="shared" si="2"/>
        <v>18</v>
      </c>
      <c r="DX1" s="31">
        <f t="shared" si="2"/>
        <v>19</v>
      </c>
      <c r="DY1" s="31">
        <f t="shared" si="2"/>
        <v>20</v>
      </c>
      <c r="DZ1" s="31">
        <f t="shared" si="2"/>
        <v>21</v>
      </c>
      <c r="EA1" s="31">
        <f t="shared" si="2"/>
        <v>22</v>
      </c>
      <c r="EB1" s="31">
        <f t="shared" si="2"/>
        <v>23</v>
      </c>
      <c r="EC1" s="31">
        <f t="shared" si="2"/>
        <v>24</v>
      </c>
      <c r="ED1" s="31">
        <f t="shared" si="2"/>
        <v>25</v>
      </c>
      <c r="EE1" s="31">
        <f t="shared" si="2"/>
        <v>26</v>
      </c>
      <c r="EF1" s="31">
        <f t="shared" si="2"/>
        <v>27</v>
      </c>
      <c r="EG1" s="31">
        <f t="shared" si="2"/>
        <v>28</v>
      </c>
      <c r="EH1" s="31">
        <f t="shared" si="2"/>
        <v>29</v>
      </c>
      <c r="EI1" s="31">
        <f t="shared" si="2"/>
        <v>30</v>
      </c>
      <c r="EJ1" s="31">
        <f t="shared" si="2"/>
        <v>31</v>
      </c>
      <c r="EK1" s="31">
        <f t="shared" si="2"/>
        <v>32</v>
      </c>
      <c r="EL1" s="31">
        <f t="shared" si="2"/>
        <v>33</v>
      </c>
      <c r="EM1" s="31">
        <f t="shared" si="2"/>
        <v>34</v>
      </c>
      <c r="EN1" s="31">
        <f t="shared" si="2"/>
        <v>35</v>
      </c>
      <c r="EO1" s="31">
        <f t="shared" si="2"/>
        <v>36</v>
      </c>
      <c r="EP1" s="31">
        <f t="shared" si="2"/>
        <v>37</v>
      </c>
      <c r="EQ1" s="31">
        <f t="shared" si="2"/>
        <v>38</v>
      </c>
      <c r="ER1" s="31">
        <f t="shared" si="2"/>
        <v>39</v>
      </c>
      <c r="ES1" s="31">
        <f t="shared" si="2"/>
        <v>40</v>
      </c>
      <c r="ET1" s="31">
        <f t="shared" si="2"/>
        <v>41</v>
      </c>
      <c r="EU1" s="31">
        <f t="shared" si="2"/>
        <v>42</v>
      </c>
      <c r="EV1" s="31">
        <f t="shared" si="2"/>
        <v>43</v>
      </c>
      <c r="EW1" s="31">
        <f t="shared" si="2"/>
        <v>44</v>
      </c>
      <c r="EX1" s="31">
        <f t="shared" si="2"/>
        <v>45</v>
      </c>
      <c r="EY1" s="31">
        <f t="shared" si="2"/>
        <v>46</v>
      </c>
      <c r="EZ1" s="31">
        <f t="shared" si="2"/>
        <v>47</v>
      </c>
      <c r="FA1" s="31">
        <f t="shared" si="2"/>
        <v>48</v>
      </c>
      <c r="FB1" s="31">
        <f t="shared" si="2"/>
        <v>49</v>
      </c>
      <c r="FC1" s="31">
        <f t="shared" si="2"/>
        <v>50</v>
      </c>
      <c r="FD1" s="31">
        <f t="shared" si="2"/>
        <v>51</v>
      </c>
      <c r="FE1" s="31">
        <f>FD1+1</f>
        <v>52</v>
      </c>
    </row>
    <row r="2" spans="1:161" ht="13.5">
      <c r="A2" s="6"/>
      <c r="B2" s="62">
        <f>D9</f>
        <v>45292</v>
      </c>
      <c r="C2" s="33">
        <f>DATE(B11,1,1)</f>
        <v>45292</v>
      </c>
      <c r="D2" s="88">
        <f>IF(C1&gt;=52,1,C2+7)</f>
        <v>45299</v>
      </c>
      <c r="E2" s="34">
        <f aca="true" t="shared" si="3" ref="E2:BC2">D2+7</f>
        <v>45306</v>
      </c>
      <c r="F2" s="34">
        <f t="shared" si="3"/>
        <v>45313</v>
      </c>
      <c r="G2" s="34">
        <f t="shared" si="3"/>
        <v>45320</v>
      </c>
      <c r="H2" s="34">
        <f t="shared" si="3"/>
        <v>45327</v>
      </c>
      <c r="I2" s="34">
        <f t="shared" si="3"/>
        <v>45334</v>
      </c>
      <c r="J2" s="34">
        <f t="shared" si="3"/>
        <v>45341</v>
      </c>
      <c r="K2" s="34">
        <f t="shared" si="3"/>
        <v>45348</v>
      </c>
      <c r="L2" s="34">
        <f t="shared" si="3"/>
        <v>45355</v>
      </c>
      <c r="M2" s="34">
        <f t="shared" si="3"/>
        <v>45362</v>
      </c>
      <c r="N2" s="34">
        <f t="shared" si="3"/>
        <v>45369</v>
      </c>
      <c r="O2" s="34">
        <f t="shared" si="3"/>
        <v>45376</v>
      </c>
      <c r="P2" s="34">
        <f t="shared" si="3"/>
        <v>45383</v>
      </c>
      <c r="Q2" s="34">
        <f t="shared" si="3"/>
        <v>45390</v>
      </c>
      <c r="R2" s="34">
        <f t="shared" si="3"/>
        <v>45397</v>
      </c>
      <c r="S2" s="34">
        <f t="shared" si="3"/>
        <v>45404</v>
      </c>
      <c r="T2" s="34">
        <f t="shared" si="3"/>
        <v>45411</v>
      </c>
      <c r="U2" s="34">
        <f t="shared" si="3"/>
        <v>45418</v>
      </c>
      <c r="V2" s="34">
        <f t="shared" si="3"/>
        <v>45425</v>
      </c>
      <c r="W2" s="34">
        <f t="shared" si="3"/>
        <v>45432</v>
      </c>
      <c r="X2" s="34">
        <f t="shared" si="3"/>
        <v>45439</v>
      </c>
      <c r="Y2" s="34">
        <f t="shared" si="3"/>
        <v>45446</v>
      </c>
      <c r="Z2" s="34">
        <f t="shared" si="3"/>
        <v>45453</v>
      </c>
      <c r="AA2" s="34">
        <f t="shared" si="3"/>
        <v>45460</v>
      </c>
      <c r="AB2" s="34">
        <f t="shared" si="3"/>
        <v>45467</v>
      </c>
      <c r="AC2" s="34">
        <f t="shared" si="3"/>
        <v>45474</v>
      </c>
      <c r="AD2" s="34">
        <f t="shared" si="3"/>
        <v>45481</v>
      </c>
      <c r="AE2" s="34">
        <f t="shared" si="3"/>
        <v>45488</v>
      </c>
      <c r="AF2" s="34">
        <f t="shared" si="3"/>
        <v>45495</v>
      </c>
      <c r="AG2" s="34">
        <f t="shared" si="3"/>
        <v>45502</v>
      </c>
      <c r="AH2" s="34">
        <f t="shared" si="3"/>
        <v>45509</v>
      </c>
      <c r="AI2" s="34">
        <f t="shared" si="3"/>
        <v>45516</v>
      </c>
      <c r="AJ2" s="34">
        <f t="shared" si="3"/>
        <v>45523</v>
      </c>
      <c r="AK2" s="34">
        <f t="shared" si="3"/>
        <v>45530</v>
      </c>
      <c r="AL2" s="34">
        <f t="shared" si="3"/>
        <v>45537</v>
      </c>
      <c r="AM2" s="34">
        <f t="shared" si="3"/>
        <v>45544</v>
      </c>
      <c r="AN2" s="34">
        <f t="shared" si="3"/>
        <v>45551</v>
      </c>
      <c r="AO2" s="34">
        <f t="shared" si="3"/>
        <v>45558</v>
      </c>
      <c r="AP2" s="34">
        <f t="shared" si="3"/>
        <v>45565</v>
      </c>
      <c r="AQ2" s="34">
        <f t="shared" si="3"/>
        <v>45572</v>
      </c>
      <c r="AR2" s="34">
        <f t="shared" si="3"/>
        <v>45579</v>
      </c>
      <c r="AS2" s="34">
        <f t="shared" si="3"/>
        <v>45586</v>
      </c>
      <c r="AT2" s="34">
        <f t="shared" si="3"/>
        <v>45593</v>
      </c>
      <c r="AU2" s="34">
        <f t="shared" si="3"/>
        <v>45600</v>
      </c>
      <c r="AV2" s="34">
        <f t="shared" si="3"/>
        <v>45607</v>
      </c>
      <c r="AW2" s="34">
        <f t="shared" si="3"/>
        <v>45614</v>
      </c>
      <c r="AX2" s="34">
        <f t="shared" si="3"/>
        <v>45621</v>
      </c>
      <c r="AY2" s="34">
        <f t="shared" si="3"/>
        <v>45628</v>
      </c>
      <c r="AZ2" s="34">
        <f t="shared" si="3"/>
        <v>45635</v>
      </c>
      <c r="BA2" s="34">
        <f t="shared" si="3"/>
        <v>45642</v>
      </c>
      <c r="BB2" s="34">
        <f t="shared" si="3"/>
        <v>45649</v>
      </c>
      <c r="BC2" s="34">
        <f t="shared" si="3"/>
        <v>45656</v>
      </c>
      <c r="BD2" s="34">
        <f>DATE(B11+1,1,1)</f>
        <v>45658</v>
      </c>
      <c r="BE2" s="34">
        <f>MAX(AZ9:BF9)</f>
        <v>45663</v>
      </c>
      <c r="BF2" s="34">
        <f aca="true" t="shared" si="4" ref="BF2:DC2">BE2+7</f>
        <v>45670</v>
      </c>
      <c r="BG2" s="34">
        <f t="shared" si="4"/>
        <v>45677</v>
      </c>
      <c r="BH2" s="34">
        <f t="shared" si="4"/>
        <v>45684</v>
      </c>
      <c r="BI2" s="34">
        <f t="shared" si="4"/>
        <v>45691</v>
      </c>
      <c r="BJ2" s="34">
        <f t="shared" si="4"/>
        <v>45698</v>
      </c>
      <c r="BK2" s="34">
        <f t="shared" si="4"/>
        <v>45705</v>
      </c>
      <c r="BL2" s="34">
        <f t="shared" si="4"/>
        <v>45712</v>
      </c>
      <c r="BM2" s="34">
        <f t="shared" si="4"/>
        <v>45719</v>
      </c>
      <c r="BN2" s="34">
        <f t="shared" si="4"/>
        <v>45726</v>
      </c>
      <c r="BO2" s="34">
        <f t="shared" si="4"/>
        <v>45733</v>
      </c>
      <c r="BP2" s="34">
        <f t="shared" si="4"/>
        <v>45740</v>
      </c>
      <c r="BQ2" s="34">
        <f t="shared" si="4"/>
        <v>45747</v>
      </c>
      <c r="BR2" s="34">
        <f t="shared" si="4"/>
        <v>45754</v>
      </c>
      <c r="BS2" s="34">
        <f t="shared" si="4"/>
        <v>45761</v>
      </c>
      <c r="BT2" s="34">
        <f t="shared" si="4"/>
        <v>45768</v>
      </c>
      <c r="BU2" s="34">
        <f t="shared" si="4"/>
        <v>45775</v>
      </c>
      <c r="BV2" s="34">
        <f t="shared" si="4"/>
        <v>45782</v>
      </c>
      <c r="BW2" s="34">
        <f t="shared" si="4"/>
        <v>45789</v>
      </c>
      <c r="BX2" s="34">
        <f t="shared" si="4"/>
        <v>45796</v>
      </c>
      <c r="BY2" s="34">
        <f t="shared" si="4"/>
        <v>45803</v>
      </c>
      <c r="BZ2" s="34">
        <f t="shared" si="4"/>
        <v>45810</v>
      </c>
      <c r="CA2" s="34">
        <f t="shared" si="4"/>
        <v>45817</v>
      </c>
      <c r="CB2" s="34">
        <f t="shared" si="4"/>
        <v>45824</v>
      </c>
      <c r="CC2" s="34">
        <f t="shared" si="4"/>
        <v>45831</v>
      </c>
      <c r="CD2" s="34">
        <f t="shared" si="4"/>
        <v>45838</v>
      </c>
      <c r="CE2" s="34">
        <f t="shared" si="4"/>
        <v>45845</v>
      </c>
      <c r="CF2" s="34">
        <f t="shared" si="4"/>
        <v>45852</v>
      </c>
      <c r="CG2" s="34">
        <f t="shared" si="4"/>
        <v>45859</v>
      </c>
      <c r="CH2" s="34">
        <f t="shared" si="4"/>
        <v>45866</v>
      </c>
      <c r="CI2" s="34">
        <f t="shared" si="4"/>
        <v>45873</v>
      </c>
      <c r="CJ2" s="34">
        <f t="shared" si="4"/>
        <v>45880</v>
      </c>
      <c r="CK2" s="34">
        <f t="shared" si="4"/>
        <v>45887</v>
      </c>
      <c r="CL2" s="34">
        <f t="shared" si="4"/>
        <v>45894</v>
      </c>
      <c r="CM2" s="34">
        <f t="shared" si="4"/>
        <v>45901</v>
      </c>
      <c r="CN2" s="34">
        <f t="shared" si="4"/>
        <v>45908</v>
      </c>
      <c r="CO2" s="34">
        <f t="shared" si="4"/>
        <v>45915</v>
      </c>
      <c r="CP2" s="34">
        <f t="shared" si="4"/>
        <v>45922</v>
      </c>
      <c r="CQ2" s="34">
        <f t="shared" si="4"/>
        <v>45929</v>
      </c>
      <c r="CR2" s="34">
        <f t="shared" si="4"/>
        <v>45936</v>
      </c>
      <c r="CS2" s="34">
        <f t="shared" si="4"/>
        <v>45943</v>
      </c>
      <c r="CT2" s="34">
        <f t="shared" si="4"/>
        <v>45950</v>
      </c>
      <c r="CU2" s="34">
        <f t="shared" si="4"/>
        <v>45957</v>
      </c>
      <c r="CV2" s="34">
        <f t="shared" si="4"/>
        <v>45964</v>
      </c>
      <c r="CW2" s="34">
        <f t="shared" si="4"/>
        <v>45971</v>
      </c>
      <c r="CX2" s="34">
        <f t="shared" si="4"/>
        <v>45978</v>
      </c>
      <c r="CY2" s="34">
        <f t="shared" si="4"/>
        <v>45985</v>
      </c>
      <c r="CZ2" s="34">
        <f t="shared" si="4"/>
        <v>45992</v>
      </c>
      <c r="DA2" s="34">
        <f t="shared" si="4"/>
        <v>45999</v>
      </c>
      <c r="DB2" s="34">
        <f t="shared" si="4"/>
        <v>46006</v>
      </c>
      <c r="DC2" s="48">
        <f t="shared" si="4"/>
        <v>46013</v>
      </c>
      <c r="DD2" s="48">
        <f>DC2+7</f>
        <v>46020</v>
      </c>
      <c r="DE2" s="34">
        <f>DATE(B11+2,1,1)</f>
        <v>46023</v>
      </c>
      <c r="DF2" s="34">
        <f>MAX(DA9:DG9)</f>
        <v>46027</v>
      </c>
      <c r="DG2" s="34">
        <f aca="true" t="shared" si="5" ref="DG2:FD2">DF2+7</f>
        <v>46034</v>
      </c>
      <c r="DH2" s="34">
        <f t="shared" si="5"/>
        <v>46041</v>
      </c>
      <c r="DI2" s="34">
        <f t="shared" si="5"/>
        <v>46048</v>
      </c>
      <c r="DJ2" s="34">
        <f t="shared" si="5"/>
        <v>46055</v>
      </c>
      <c r="DK2" s="34">
        <f t="shared" si="5"/>
        <v>46062</v>
      </c>
      <c r="DL2" s="34">
        <f t="shared" si="5"/>
        <v>46069</v>
      </c>
      <c r="DM2" s="34">
        <f t="shared" si="5"/>
        <v>46076</v>
      </c>
      <c r="DN2" s="34">
        <f t="shared" si="5"/>
        <v>46083</v>
      </c>
      <c r="DO2" s="34">
        <f t="shared" si="5"/>
        <v>46090</v>
      </c>
      <c r="DP2" s="34">
        <f t="shared" si="5"/>
        <v>46097</v>
      </c>
      <c r="DQ2" s="34">
        <f t="shared" si="5"/>
        <v>46104</v>
      </c>
      <c r="DR2" s="34">
        <f t="shared" si="5"/>
        <v>46111</v>
      </c>
      <c r="DS2" s="34">
        <f t="shared" si="5"/>
        <v>46118</v>
      </c>
      <c r="DT2" s="34">
        <f t="shared" si="5"/>
        <v>46125</v>
      </c>
      <c r="DU2" s="34">
        <f t="shared" si="5"/>
        <v>46132</v>
      </c>
      <c r="DV2" s="34">
        <f t="shared" si="5"/>
        <v>46139</v>
      </c>
      <c r="DW2" s="34">
        <f t="shared" si="5"/>
        <v>46146</v>
      </c>
      <c r="DX2" s="34">
        <f t="shared" si="5"/>
        <v>46153</v>
      </c>
      <c r="DY2" s="34">
        <f t="shared" si="5"/>
        <v>46160</v>
      </c>
      <c r="DZ2" s="34">
        <f t="shared" si="5"/>
        <v>46167</v>
      </c>
      <c r="EA2" s="34">
        <f t="shared" si="5"/>
        <v>46174</v>
      </c>
      <c r="EB2" s="34">
        <f t="shared" si="5"/>
        <v>46181</v>
      </c>
      <c r="EC2" s="34">
        <f t="shared" si="5"/>
        <v>46188</v>
      </c>
      <c r="ED2" s="34">
        <f t="shared" si="5"/>
        <v>46195</v>
      </c>
      <c r="EE2" s="34">
        <f t="shared" si="5"/>
        <v>46202</v>
      </c>
      <c r="EF2" s="34">
        <f t="shared" si="5"/>
        <v>46209</v>
      </c>
      <c r="EG2" s="34">
        <f t="shared" si="5"/>
        <v>46216</v>
      </c>
      <c r="EH2" s="34">
        <f t="shared" si="5"/>
        <v>46223</v>
      </c>
      <c r="EI2" s="34">
        <f t="shared" si="5"/>
        <v>46230</v>
      </c>
      <c r="EJ2" s="34">
        <f t="shared" si="5"/>
        <v>46237</v>
      </c>
      <c r="EK2" s="34">
        <f t="shared" si="5"/>
        <v>46244</v>
      </c>
      <c r="EL2" s="34">
        <f t="shared" si="5"/>
        <v>46251</v>
      </c>
      <c r="EM2" s="34">
        <f t="shared" si="5"/>
        <v>46258</v>
      </c>
      <c r="EN2" s="34">
        <f t="shared" si="5"/>
        <v>46265</v>
      </c>
      <c r="EO2" s="34">
        <f t="shared" si="5"/>
        <v>46272</v>
      </c>
      <c r="EP2" s="34">
        <f t="shared" si="5"/>
        <v>46279</v>
      </c>
      <c r="EQ2" s="34">
        <f t="shared" si="5"/>
        <v>46286</v>
      </c>
      <c r="ER2" s="34">
        <f t="shared" si="5"/>
        <v>46293</v>
      </c>
      <c r="ES2" s="34">
        <f t="shared" si="5"/>
        <v>46300</v>
      </c>
      <c r="ET2" s="34">
        <f t="shared" si="5"/>
        <v>46307</v>
      </c>
      <c r="EU2" s="34">
        <f t="shared" si="5"/>
        <v>46314</v>
      </c>
      <c r="EV2" s="34">
        <f t="shared" si="5"/>
        <v>46321</v>
      </c>
      <c r="EW2" s="34">
        <f t="shared" si="5"/>
        <v>46328</v>
      </c>
      <c r="EX2" s="34">
        <f t="shared" si="5"/>
        <v>46335</v>
      </c>
      <c r="EY2" s="34">
        <f t="shared" si="5"/>
        <v>46342</v>
      </c>
      <c r="EZ2" s="34">
        <f t="shared" si="5"/>
        <v>46349</v>
      </c>
      <c r="FA2" s="34">
        <f t="shared" si="5"/>
        <v>46356</v>
      </c>
      <c r="FB2" s="34">
        <f t="shared" si="5"/>
        <v>46363</v>
      </c>
      <c r="FC2" s="34">
        <f t="shared" si="5"/>
        <v>46370</v>
      </c>
      <c r="FD2" s="48">
        <f t="shared" si="5"/>
        <v>46377</v>
      </c>
      <c r="FE2" s="48">
        <f>FD2+7</f>
        <v>46384</v>
      </c>
    </row>
    <row r="3" spans="1:161" ht="13.5">
      <c r="A3" s="6"/>
      <c r="B3" s="63">
        <f>WEEKDAY(DATE(B11,1,1))</f>
        <v>2</v>
      </c>
      <c r="C3" s="36">
        <f>C2</f>
        <v>45292</v>
      </c>
      <c r="D3" s="36">
        <f>D2</f>
        <v>45299</v>
      </c>
      <c r="AZ3" s="64">
        <f>AZ9</f>
        <v>45656</v>
      </c>
      <c r="BB3" s="65"/>
      <c r="BC3" s="36">
        <f>WEEKDAY(BC2)</f>
        <v>2</v>
      </c>
      <c r="BD3" s="36">
        <f>WEEKDAY(BD2)</f>
        <v>4</v>
      </c>
      <c r="BE3" s="36">
        <f>BE2</f>
        <v>45663</v>
      </c>
      <c r="DD3" s="36">
        <f>WEEKDAY(DD2)</f>
        <v>2</v>
      </c>
      <c r="DE3" s="36">
        <f>WEEKDAY(DE2)</f>
        <v>5</v>
      </c>
      <c r="DF3" s="36">
        <f>DF2</f>
        <v>46027</v>
      </c>
      <c r="FE3" s="36">
        <f>WEEKDAY(FE2)</f>
        <v>2</v>
      </c>
    </row>
    <row r="4" spans="1:162" ht="13.5">
      <c r="A4" s="6"/>
      <c r="B4" s="66"/>
      <c r="C4" s="3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>
        <f>WEEKDAY(BC3)</f>
        <v>2</v>
      </c>
      <c r="BD4" s="6">
        <f>WEEKDAY(BD3)</f>
        <v>4</v>
      </c>
      <c r="BE4" s="6" t="s">
        <v>15</v>
      </c>
      <c r="BF4" s="6"/>
      <c r="DD4" s="6">
        <f>WEEKDAY(DD3)</f>
        <v>2</v>
      </c>
      <c r="DE4" s="6">
        <f>WEEKDAY(DE3)</f>
        <v>5</v>
      </c>
      <c r="DF4" t="s">
        <v>15</v>
      </c>
      <c r="FF4" t="s">
        <v>15</v>
      </c>
    </row>
    <row r="5" spans="1:162" ht="13.5">
      <c r="A5" s="6"/>
      <c r="B5" s="66"/>
      <c r="C5" s="67">
        <f>C1</f>
        <v>1</v>
      </c>
      <c r="D5" s="67">
        <f aca="true" t="shared" si="6" ref="D5:BO5">D1</f>
        <v>2</v>
      </c>
      <c r="E5" s="67">
        <f t="shared" si="6"/>
        <v>3</v>
      </c>
      <c r="F5" s="67">
        <f t="shared" si="6"/>
        <v>4</v>
      </c>
      <c r="G5" s="67">
        <f t="shared" si="6"/>
        <v>5</v>
      </c>
      <c r="H5" s="67">
        <f t="shared" si="6"/>
        <v>6</v>
      </c>
      <c r="I5" s="67">
        <f t="shared" si="6"/>
        <v>7</v>
      </c>
      <c r="J5" s="67">
        <f t="shared" si="6"/>
        <v>8</v>
      </c>
      <c r="K5" s="67">
        <f t="shared" si="6"/>
        <v>9</v>
      </c>
      <c r="L5" s="67">
        <f t="shared" si="6"/>
        <v>10</v>
      </c>
      <c r="M5" s="67">
        <f t="shared" si="6"/>
        <v>11</v>
      </c>
      <c r="N5" s="67">
        <f t="shared" si="6"/>
        <v>12</v>
      </c>
      <c r="O5" s="67">
        <f t="shared" si="6"/>
        <v>13</v>
      </c>
      <c r="P5" s="67">
        <f t="shared" si="6"/>
        <v>14</v>
      </c>
      <c r="Q5" s="67">
        <f t="shared" si="6"/>
        <v>15</v>
      </c>
      <c r="R5" s="67">
        <f t="shared" si="6"/>
        <v>16</v>
      </c>
      <c r="S5" s="67">
        <f t="shared" si="6"/>
        <v>17</v>
      </c>
      <c r="T5" s="67">
        <f t="shared" si="6"/>
        <v>18</v>
      </c>
      <c r="U5" s="67">
        <f t="shared" si="6"/>
        <v>19</v>
      </c>
      <c r="V5" s="67">
        <f t="shared" si="6"/>
        <v>20</v>
      </c>
      <c r="W5" s="67">
        <f t="shared" si="6"/>
        <v>21</v>
      </c>
      <c r="X5" s="67">
        <f t="shared" si="6"/>
        <v>22</v>
      </c>
      <c r="Y5" s="67">
        <f t="shared" si="6"/>
        <v>23</v>
      </c>
      <c r="Z5" s="67">
        <f t="shared" si="6"/>
        <v>24</v>
      </c>
      <c r="AA5" s="67">
        <f t="shared" si="6"/>
        <v>25</v>
      </c>
      <c r="AB5" s="67">
        <f t="shared" si="6"/>
        <v>26</v>
      </c>
      <c r="AC5" s="67">
        <f t="shared" si="6"/>
        <v>27</v>
      </c>
      <c r="AD5" s="67">
        <f t="shared" si="6"/>
        <v>28</v>
      </c>
      <c r="AE5" s="67">
        <f t="shared" si="6"/>
        <v>29</v>
      </c>
      <c r="AF5" s="67">
        <f t="shared" si="6"/>
        <v>30</v>
      </c>
      <c r="AG5" s="67">
        <f t="shared" si="6"/>
        <v>31</v>
      </c>
      <c r="AH5" s="67">
        <f t="shared" si="6"/>
        <v>32</v>
      </c>
      <c r="AI5" s="67">
        <f t="shared" si="6"/>
        <v>33</v>
      </c>
      <c r="AJ5" s="67">
        <f t="shared" si="6"/>
        <v>34</v>
      </c>
      <c r="AK5" s="67">
        <f t="shared" si="6"/>
        <v>35</v>
      </c>
      <c r="AL5" s="67">
        <f t="shared" si="6"/>
        <v>36</v>
      </c>
      <c r="AM5" s="67">
        <f t="shared" si="6"/>
        <v>37</v>
      </c>
      <c r="AN5" s="67">
        <f t="shared" si="6"/>
        <v>38</v>
      </c>
      <c r="AO5" s="67">
        <f t="shared" si="6"/>
        <v>39</v>
      </c>
      <c r="AP5" s="67">
        <f t="shared" si="6"/>
        <v>40</v>
      </c>
      <c r="AQ5" s="67">
        <f t="shared" si="6"/>
        <v>41</v>
      </c>
      <c r="AR5" s="67">
        <f t="shared" si="6"/>
        <v>42</v>
      </c>
      <c r="AS5" s="67">
        <f t="shared" si="6"/>
        <v>43</v>
      </c>
      <c r="AT5" s="67">
        <f t="shared" si="6"/>
        <v>44</v>
      </c>
      <c r="AU5" s="67">
        <f t="shared" si="6"/>
        <v>45</v>
      </c>
      <c r="AV5" s="67">
        <f t="shared" si="6"/>
        <v>46</v>
      </c>
      <c r="AW5" s="67">
        <f t="shared" si="6"/>
        <v>47</v>
      </c>
      <c r="AX5" s="67">
        <f t="shared" si="6"/>
        <v>48</v>
      </c>
      <c r="AY5" s="67">
        <f t="shared" si="6"/>
        <v>49</v>
      </c>
      <c r="AZ5" s="67">
        <f t="shared" si="6"/>
        <v>50</v>
      </c>
      <c r="BA5" s="67">
        <f t="shared" si="6"/>
        <v>51</v>
      </c>
      <c r="BB5" s="67">
        <f t="shared" si="6"/>
        <v>52</v>
      </c>
      <c r="BC5" s="67">
        <f t="shared" si="6"/>
        <v>53</v>
      </c>
      <c r="BD5" s="67">
        <f t="shared" si="6"/>
        <v>53</v>
      </c>
      <c r="BE5" s="67">
        <f t="shared" si="6"/>
        <v>1</v>
      </c>
      <c r="BF5" s="67">
        <f t="shared" si="6"/>
        <v>2</v>
      </c>
      <c r="BG5" s="67">
        <f t="shared" si="6"/>
        <v>3</v>
      </c>
      <c r="BH5" s="67">
        <f t="shared" si="6"/>
        <v>4</v>
      </c>
      <c r="BI5" s="67">
        <f t="shared" si="6"/>
        <v>5</v>
      </c>
      <c r="BJ5" s="67">
        <f t="shared" si="6"/>
        <v>6</v>
      </c>
      <c r="BK5" s="67">
        <f t="shared" si="6"/>
        <v>7</v>
      </c>
      <c r="BL5" s="67">
        <f t="shared" si="6"/>
        <v>8</v>
      </c>
      <c r="BM5" s="67">
        <f t="shared" si="6"/>
        <v>9</v>
      </c>
      <c r="BN5" s="67">
        <f t="shared" si="6"/>
        <v>10</v>
      </c>
      <c r="BO5" s="67">
        <f t="shared" si="6"/>
        <v>11</v>
      </c>
      <c r="BP5" s="67">
        <f aca="true" t="shared" si="7" ref="BP5:EA5">BP1</f>
        <v>12</v>
      </c>
      <c r="BQ5" s="67">
        <f t="shared" si="7"/>
        <v>13</v>
      </c>
      <c r="BR5" s="67">
        <f t="shared" si="7"/>
        <v>14</v>
      </c>
      <c r="BS5" s="67">
        <f t="shared" si="7"/>
        <v>15</v>
      </c>
      <c r="BT5" s="67">
        <f t="shared" si="7"/>
        <v>16</v>
      </c>
      <c r="BU5" s="67">
        <f t="shared" si="7"/>
        <v>17</v>
      </c>
      <c r="BV5" s="67">
        <f t="shared" si="7"/>
        <v>18</v>
      </c>
      <c r="BW5" s="67">
        <f t="shared" si="7"/>
        <v>19</v>
      </c>
      <c r="BX5" s="67">
        <f t="shared" si="7"/>
        <v>20</v>
      </c>
      <c r="BY5" s="67">
        <f t="shared" si="7"/>
        <v>21</v>
      </c>
      <c r="BZ5" s="67">
        <f t="shared" si="7"/>
        <v>22</v>
      </c>
      <c r="CA5" s="67">
        <f t="shared" si="7"/>
        <v>23</v>
      </c>
      <c r="CB5" s="67">
        <f t="shared" si="7"/>
        <v>24</v>
      </c>
      <c r="CC5" s="67">
        <f t="shared" si="7"/>
        <v>25</v>
      </c>
      <c r="CD5" s="67">
        <f t="shared" si="7"/>
        <v>26</v>
      </c>
      <c r="CE5" s="67">
        <f t="shared" si="7"/>
        <v>27</v>
      </c>
      <c r="CF5" s="67">
        <f t="shared" si="7"/>
        <v>28</v>
      </c>
      <c r="CG5" s="67">
        <f t="shared" si="7"/>
        <v>29</v>
      </c>
      <c r="CH5" s="67">
        <f t="shared" si="7"/>
        <v>30</v>
      </c>
      <c r="CI5" s="67">
        <f t="shared" si="7"/>
        <v>31</v>
      </c>
      <c r="CJ5" s="67">
        <f t="shared" si="7"/>
        <v>32</v>
      </c>
      <c r="CK5" s="67">
        <f t="shared" si="7"/>
        <v>33</v>
      </c>
      <c r="CL5" s="67">
        <f t="shared" si="7"/>
        <v>34</v>
      </c>
      <c r="CM5" s="67">
        <f t="shared" si="7"/>
        <v>35</v>
      </c>
      <c r="CN5" s="67">
        <f t="shared" si="7"/>
        <v>36</v>
      </c>
      <c r="CO5" s="67">
        <f t="shared" si="7"/>
        <v>37</v>
      </c>
      <c r="CP5" s="67">
        <f t="shared" si="7"/>
        <v>38</v>
      </c>
      <c r="CQ5" s="67">
        <f t="shared" si="7"/>
        <v>39</v>
      </c>
      <c r="CR5" s="67">
        <f t="shared" si="7"/>
        <v>40</v>
      </c>
      <c r="CS5" s="67">
        <f t="shared" si="7"/>
        <v>41</v>
      </c>
      <c r="CT5" s="67">
        <f t="shared" si="7"/>
        <v>42</v>
      </c>
      <c r="CU5" s="67">
        <f t="shared" si="7"/>
        <v>43</v>
      </c>
      <c r="CV5" s="67">
        <f t="shared" si="7"/>
        <v>44</v>
      </c>
      <c r="CW5" s="67">
        <f t="shared" si="7"/>
        <v>45</v>
      </c>
      <c r="CX5" s="67">
        <f t="shared" si="7"/>
        <v>46</v>
      </c>
      <c r="CY5" s="67">
        <f t="shared" si="7"/>
        <v>47</v>
      </c>
      <c r="CZ5" s="67">
        <f t="shared" si="7"/>
        <v>48</v>
      </c>
      <c r="DA5" s="67">
        <f t="shared" si="7"/>
        <v>49</v>
      </c>
      <c r="DB5" s="67">
        <f t="shared" si="7"/>
        <v>50</v>
      </c>
      <c r="DC5" s="67">
        <f t="shared" si="7"/>
        <v>51</v>
      </c>
      <c r="DD5" s="67">
        <f t="shared" si="7"/>
        <v>52</v>
      </c>
      <c r="DE5" s="67">
        <f t="shared" si="7"/>
        <v>52</v>
      </c>
      <c r="DF5" s="67">
        <f t="shared" si="7"/>
        <v>1</v>
      </c>
      <c r="DG5" s="67">
        <f t="shared" si="7"/>
        <v>2</v>
      </c>
      <c r="DH5" s="67">
        <f t="shared" si="7"/>
        <v>3</v>
      </c>
      <c r="DI5" s="67">
        <f t="shared" si="7"/>
        <v>4</v>
      </c>
      <c r="DJ5" s="67">
        <f t="shared" si="7"/>
        <v>5</v>
      </c>
      <c r="DK5" s="67">
        <f t="shared" si="7"/>
        <v>6</v>
      </c>
      <c r="DL5" s="67">
        <f t="shared" si="7"/>
        <v>7</v>
      </c>
      <c r="DM5" s="67">
        <f t="shared" si="7"/>
        <v>8</v>
      </c>
      <c r="DN5" s="67">
        <f t="shared" si="7"/>
        <v>9</v>
      </c>
      <c r="DO5" s="67">
        <f t="shared" si="7"/>
        <v>10</v>
      </c>
      <c r="DP5" s="67">
        <f t="shared" si="7"/>
        <v>11</v>
      </c>
      <c r="DQ5" s="67">
        <f t="shared" si="7"/>
        <v>12</v>
      </c>
      <c r="DR5" s="67">
        <f t="shared" si="7"/>
        <v>13</v>
      </c>
      <c r="DS5" s="67">
        <f t="shared" si="7"/>
        <v>14</v>
      </c>
      <c r="DT5" s="67">
        <f t="shared" si="7"/>
        <v>15</v>
      </c>
      <c r="DU5" s="67">
        <f t="shared" si="7"/>
        <v>16</v>
      </c>
      <c r="DV5" s="67">
        <f t="shared" si="7"/>
        <v>17</v>
      </c>
      <c r="DW5" s="67">
        <f t="shared" si="7"/>
        <v>18</v>
      </c>
      <c r="DX5" s="67">
        <f t="shared" si="7"/>
        <v>19</v>
      </c>
      <c r="DY5" s="67">
        <f t="shared" si="7"/>
        <v>20</v>
      </c>
      <c r="DZ5" s="67">
        <f t="shared" si="7"/>
        <v>21</v>
      </c>
      <c r="EA5" s="67">
        <f t="shared" si="7"/>
        <v>22</v>
      </c>
      <c r="EB5" s="67">
        <f aca="true" t="shared" si="8" ref="EB5:FE5">EB1</f>
        <v>23</v>
      </c>
      <c r="EC5" s="67">
        <f t="shared" si="8"/>
        <v>24</v>
      </c>
      <c r="ED5" s="67">
        <f t="shared" si="8"/>
        <v>25</v>
      </c>
      <c r="EE5" s="67">
        <f t="shared" si="8"/>
        <v>26</v>
      </c>
      <c r="EF5" s="67">
        <f t="shared" si="8"/>
        <v>27</v>
      </c>
      <c r="EG5" s="67">
        <f t="shared" si="8"/>
        <v>28</v>
      </c>
      <c r="EH5" s="67">
        <f t="shared" si="8"/>
        <v>29</v>
      </c>
      <c r="EI5" s="67">
        <f t="shared" si="8"/>
        <v>30</v>
      </c>
      <c r="EJ5" s="67">
        <f t="shared" si="8"/>
        <v>31</v>
      </c>
      <c r="EK5" s="67">
        <f t="shared" si="8"/>
        <v>32</v>
      </c>
      <c r="EL5" s="67">
        <f t="shared" si="8"/>
        <v>33</v>
      </c>
      <c r="EM5" s="67">
        <f t="shared" si="8"/>
        <v>34</v>
      </c>
      <c r="EN5" s="67">
        <f t="shared" si="8"/>
        <v>35</v>
      </c>
      <c r="EO5" s="67">
        <f t="shared" si="8"/>
        <v>36</v>
      </c>
      <c r="EP5" s="67">
        <f t="shared" si="8"/>
        <v>37</v>
      </c>
      <c r="EQ5" s="67">
        <f t="shared" si="8"/>
        <v>38</v>
      </c>
      <c r="ER5" s="67">
        <f t="shared" si="8"/>
        <v>39</v>
      </c>
      <c r="ES5" s="67">
        <f t="shared" si="8"/>
        <v>40</v>
      </c>
      <c r="ET5" s="67">
        <f t="shared" si="8"/>
        <v>41</v>
      </c>
      <c r="EU5" s="67">
        <f t="shared" si="8"/>
        <v>42</v>
      </c>
      <c r="EV5" s="67">
        <f t="shared" si="8"/>
        <v>43</v>
      </c>
      <c r="EW5" s="67">
        <f t="shared" si="8"/>
        <v>44</v>
      </c>
      <c r="EX5" s="67">
        <f t="shared" si="8"/>
        <v>45</v>
      </c>
      <c r="EY5" s="67">
        <f t="shared" si="8"/>
        <v>46</v>
      </c>
      <c r="EZ5" s="67">
        <f t="shared" si="8"/>
        <v>47</v>
      </c>
      <c r="FA5" s="67">
        <f t="shared" si="8"/>
        <v>48</v>
      </c>
      <c r="FB5" s="67">
        <f t="shared" si="8"/>
        <v>49</v>
      </c>
      <c r="FC5" s="67">
        <f t="shared" si="8"/>
        <v>50</v>
      </c>
      <c r="FD5" s="67">
        <f t="shared" si="8"/>
        <v>51</v>
      </c>
      <c r="FE5" s="67">
        <f t="shared" si="8"/>
        <v>52</v>
      </c>
      <c r="FF5" t="s">
        <v>15</v>
      </c>
    </row>
    <row r="6" spans="1:162" ht="13.5">
      <c r="A6" s="6"/>
      <c r="B6" s="68">
        <f>LOOKUP(B3,D7:J7,D9:J9)</f>
        <v>45292</v>
      </c>
      <c r="C6" s="6"/>
      <c r="D6" s="84">
        <f aca="true" t="shared" si="9" ref="D6:K6">D8</f>
        <v>45292</v>
      </c>
      <c r="E6" s="84">
        <f t="shared" si="9"/>
        <v>45293</v>
      </c>
      <c r="F6" s="84">
        <f t="shared" si="9"/>
        <v>45294</v>
      </c>
      <c r="G6" s="84">
        <f t="shared" si="9"/>
        <v>45295</v>
      </c>
      <c r="H6" s="84">
        <f t="shared" si="9"/>
        <v>45296</v>
      </c>
      <c r="I6" s="84">
        <f t="shared" si="9"/>
        <v>45297</v>
      </c>
      <c r="J6" s="84">
        <f t="shared" si="9"/>
        <v>45298</v>
      </c>
      <c r="K6" s="84">
        <f t="shared" si="9"/>
        <v>41280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9">
        <f aca="true" t="shared" si="10" ref="AZ6:BG6">AZ8</f>
        <v>45658</v>
      </c>
      <c r="BA6" s="69">
        <f t="shared" si="10"/>
        <v>45659</v>
      </c>
      <c r="BB6" s="69">
        <f t="shared" si="10"/>
        <v>45660</v>
      </c>
      <c r="BC6" s="69">
        <f t="shared" si="10"/>
        <v>45661</v>
      </c>
      <c r="BD6" s="69">
        <f t="shared" si="10"/>
        <v>45662</v>
      </c>
      <c r="BE6" s="69">
        <f t="shared" si="10"/>
        <v>45663</v>
      </c>
      <c r="BF6" s="69">
        <f t="shared" si="10"/>
        <v>45664</v>
      </c>
      <c r="BG6" s="69">
        <f t="shared" si="10"/>
        <v>41280</v>
      </c>
      <c r="CS6" s="6"/>
      <c r="CT6" s="6"/>
      <c r="CU6" s="6"/>
      <c r="CV6" s="6"/>
      <c r="CW6" s="6"/>
      <c r="CX6" s="6"/>
      <c r="CY6" s="6"/>
      <c r="CZ6" s="6"/>
      <c r="DA6" s="69">
        <f aca="true" t="shared" si="11" ref="DA6:DH6">DA8</f>
        <v>46023</v>
      </c>
      <c r="DB6" s="69">
        <f t="shared" si="11"/>
        <v>46024</v>
      </c>
      <c r="DC6" s="69">
        <f t="shared" si="11"/>
        <v>46025</v>
      </c>
      <c r="DD6" s="69">
        <f t="shared" si="11"/>
        <v>46026</v>
      </c>
      <c r="DE6" s="69">
        <f t="shared" si="11"/>
        <v>46027</v>
      </c>
      <c r="DF6" s="69">
        <f t="shared" si="11"/>
        <v>46028</v>
      </c>
      <c r="DG6" s="69">
        <f t="shared" si="11"/>
        <v>46029</v>
      </c>
      <c r="DH6" s="69">
        <f t="shared" si="11"/>
        <v>41280</v>
      </c>
      <c r="FF6" t="s">
        <v>15</v>
      </c>
    </row>
    <row r="7" spans="1:112" ht="13.5">
      <c r="A7" s="6"/>
      <c r="B7" s="40" t="str">
        <f>IF(OR(B3=1,B3=2),"Week 1","Week 2")</f>
        <v>Week 1</v>
      </c>
      <c r="C7" s="6"/>
      <c r="D7" s="85">
        <f>WEEKDAY(D8)</f>
        <v>2</v>
      </c>
      <c r="E7" s="85">
        <f aca="true" t="shared" si="12" ref="E7:K7">WEEKDAY(E8)</f>
        <v>3</v>
      </c>
      <c r="F7" s="85">
        <f t="shared" si="12"/>
        <v>4</v>
      </c>
      <c r="G7" s="85">
        <f t="shared" si="12"/>
        <v>5</v>
      </c>
      <c r="H7" s="85">
        <f t="shared" si="12"/>
        <v>6</v>
      </c>
      <c r="I7" s="85">
        <f t="shared" si="12"/>
        <v>7</v>
      </c>
      <c r="J7" s="85">
        <f t="shared" si="12"/>
        <v>1</v>
      </c>
      <c r="K7" s="85">
        <f t="shared" si="12"/>
        <v>1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>
        <f aca="true" t="shared" si="13" ref="AR7:AY7">WEEKDAY(AR8)</f>
        <v>3</v>
      </c>
      <c r="AS7" s="6">
        <f t="shared" si="13"/>
        <v>4</v>
      </c>
      <c r="AT7" s="6">
        <f t="shared" si="13"/>
        <v>5</v>
      </c>
      <c r="AU7" s="6">
        <f t="shared" si="13"/>
        <v>6</v>
      </c>
      <c r="AV7" s="6">
        <f t="shared" si="13"/>
        <v>7</v>
      </c>
      <c r="AW7" s="6">
        <f t="shared" si="13"/>
        <v>1</v>
      </c>
      <c r="AX7" s="6">
        <f t="shared" si="13"/>
        <v>2</v>
      </c>
      <c r="AY7" s="6">
        <f t="shared" si="13"/>
        <v>3</v>
      </c>
      <c r="AZ7" s="6">
        <f>WEEKDAY(AZ8)</f>
        <v>4</v>
      </c>
      <c r="BA7" s="6">
        <f aca="true" t="shared" si="14" ref="BA7:BG7">WEEKDAY(BA8)</f>
        <v>5</v>
      </c>
      <c r="BB7" s="6">
        <f t="shared" si="14"/>
        <v>6</v>
      </c>
      <c r="BC7" s="6">
        <f t="shared" si="14"/>
        <v>7</v>
      </c>
      <c r="BD7" s="6">
        <f t="shared" si="14"/>
        <v>1</v>
      </c>
      <c r="BE7" s="6">
        <f t="shared" si="14"/>
        <v>2</v>
      </c>
      <c r="BF7" s="6">
        <f t="shared" si="14"/>
        <v>3</v>
      </c>
      <c r="BG7" s="6">
        <f t="shared" si="14"/>
        <v>1</v>
      </c>
      <c r="CS7" s="6">
        <f aca="true" t="shared" si="15" ref="CS7:CZ7">WEEKDAY(CS8)</f>
        <v>4</v>
      </c>
      <c r="CT7" s="6">
        <f t="shared" si="15"/>
        <v>5</v>
      </c>
      <c r="CU7" s="6">
        <f t="shared" si="15"/>
        <v>6</v>
      </c>
      <c r="CV7" s="6">
        <f t="shared" si="15"/>
        <v>7</v>
      </c>
      <c r="CW7" s="6">
        <f t="shared" si="15"/>
        <v>1</v>
      </c>
      <c r="CX7" s="6">
        <f t="shared" si="15"/>
        <v>2</v>
      </c>
      <c r="CY7" s="6">
        <f t="shared" si="15"/>
        <v>3</v>
      </c>
      <c r="CZ7" s="6">
        <f t="shared" si="15"/>
        <v>4</v>
      </c>
      <c r="DA7" s="6">
        <f>WEEKDAY(DA8)</f>
        <v>5</v>
      </c>
      <c r="DB7" s="6">
        <f aca="true" t="shared" si="16" ref="DB7:DH7">WEEKDAY(DB8)</f>
        <v>6</v>
      </c>
      <c r="DC7" s="6">
        <f t="shared" si="16"/>
        <v>7</v>
      </c>
      <c r="DD7" s="6">
        <f t="shared" si="16"/>
        <v>1</v>
      </c>
      <c r="DE7" s="6">
        <f t="shared" si="16"/>
        <v>2</v>
      </c>
      <c r="DF7" s="6">
        <f t="shared" si="16"/>
        <v>3</v>
      </c>
      <c r="DG7" s="6">
        <f t="shared" si="16"/>
        <v>4</v>
      </c>
      <c r="DH7" s="6">
        <f t="shared" si="16"/>
        <v>1</v>
      </c>
    </row>
    <row r="8" spans="1:112" ht="13.5">
      <c r="A8" s="6"/>
      <c r="B8" s="41"/>
      <c r="C8" s="6"/>
      <c r="D8" s="86">
        <f>DATE(B11,1,1)</f>
        <v>45292</v>
      </c>
      <c r="E8" s="86">
        <f aca="true" t="shared" si="17" ref="E8:J8">D8+1</f>
        <v>45293</v>
      </c>
      <c r="F8" s="86">
        <f t="shared" si="17"/>
        <v>45294</v>
      </c>
      <c r="G8" s="86">
        <f t="shared" si="17"/>
        <v>45295</v>
      </c>
      <c r="H8" s="86">
        <f t="shared" si="17"/>
        <v>45296</v>
      </c>
      <c r="I8" s="86">
        <f t="shared" si="17"/>
        <v>45297</v>
      </c>
      <c r="J8" s="86">
        <f t="shared" si="17"/>
        <v>45298</v>
      </c>
      <c r="K8" s="87">
        <v>41280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70">
        <f aca="true" t="shared" si="18" ref="AR8:AY8">AS8-1</f>
        <v>45650</v>
      </c>
      <c r="AS8" s="70">
        <f t="shared" si="18"/>
        <v>45651</v>
      </c>
      <c r="AT8" s="70">
        <f t="shared" si="18"/>
        <v>45652</v>
      </c>
      <c r="AU8" s="70">
        <f t="shared" si="18"/>
        <v>45653</v>
      </c>
      <c r="AV8" s="70">
        <f t="shared" si="18"/>
        <v>45654</v>
      </c>
      <c r="AW8" s="70">
        <f t="shared" si="18"/>
        <v>45655</v>
      </c>
      <c r="AX8" s="70">
        <f t="shared" si="18"/>
        <v>45656</v>
      </c>
      <c r="AY8" s="70">
        <f t="shared" si="18"/>
        <v>45657</v>
      </c>
      <c r="AZ8" s="72">
        <f>DATE(B11+1,1,1)</f>
        <v>45658</v>
      </c>
      <c r="BA8" s="70">
        <f aca="true" t="shared" si="19" ref="BA8:BF8">AZ8+1</f>
        <v>45659</v>
      </c>
      <c r="BB8" s="70">
        <f t="shared" si="19"/>
        <v>45660</v>
      </c>
      <c r="BC8" s="70">
        <f t="shared" si="19"/>
        <v>45661</v>
      </c>
      <c r="BD8" s="70">
        <f t="shared" si="19"/>
        <v>45662</v>
      </c>
      <c r="BE8" s="70">
        <f t="shared" si="19"/>
        <v>45663</v>
      </c>
      <c r="BF8" s="70">
        <f t="shared" si="19"/>
        <v>45664</v>
      </c>
      <c r="BG8" s="71">
        <v>41280</v>
      </c>
      <c r="CS8" s="70">
        <f aca="true" t="shared" si="20" ref="CS8:CZ8">CT8-1</f>
        <v>46015</v>
      </c>
      <c r="CT8" s="70">
        <f t="shared" si="20"/>
        <v>46016</v>
      </c>
      <c r="CU8" s="70">
        <f t="shared" si="20"/>
        <v>46017</v>
      </c>
      <c r="CV8" s="70">
        <f t="shared" si="20"/>
        <v>46018</v>
      </c>
      <c r="CW8" s="70">
        <f t="shared" si="20"/>
        <v>46019</v>
      </c>
      <c r="CX8" s="70">
        <f t="shared" si="20"/>
        <v>46020</v>
      </c>
      <c r="CY8" s="70">
        <f t="shared" si="20"/>
        <v>46021</v>
      </c>
      <c r="CZ8" s="70">
        <f t="shared" si="20"/>
        <v>46022</v>
      </c>
      <c r="DA8" s="72">
        <f>DATE(B11+2,1,1)</f>
        <v>46023</v>
      </c>
      <c r="DB8" s="70">
        <f aca="true" t="shared" si="21" ref="DB8:DG8">DA8+1</f>
        <v>46024</v>
      </c>
      <c r="DC8" s="70">
        <f t="shared" si="21"/>
        <v>46025</v>
      </c>
      <c r="DD8" s="70">
        <f t="shared" si="21"/>
        <v>46026</v>
      </c>
      <c r="DE8" s="70">
        <f t="shared" si="21"/>
        <v>46027</v>
      </c>
      <c r="DF8" s="70">
        <f t="shared" si="21"/>
        <v>46028</v>
      </c>
      <c r="DG8" s="70">
        <f t="shared" si="21"/>
        <v>46029</v>
      </c>
      <c r="DH8" s="71">
        <v>41280</v>
      </c>
    </row>
    <row r="9" spans="1:112" ht="13.5">
      <c r="A9" s="6"/>
      <c r="B9" s="68">
        <f ca="1">IF(WEEKDAY(TODAY())=6,TODAY()-4,IF(WEEKDAY(TODAY())=7,TODAY()-5,IF(WEEKDAY(TODAY())=1,TODAY()-6,IF(WEEKDAY(TODAY())=5,TODAY()-3,IF(WEEKDAY(TODAY())=4,TODAY()-2,IF(WEEKDAY(TODAY())=3,TODAY()-1,TODAY()))))))</f>
        <v>45341</v>
      </c>
      <c r="C9" s="6"/>
      <c r="D9" s="86">
        <f aca="true" t="shared" si="22" ref="D9:K9">IF(WEEKDAY(D8)=1,D8-6,IF(WEEKDAY(D8)=3,D8-1,IF(WEEKDAY(D8)=4,D8-2,IF(WEEKDAY(D8)=5,D8-3,IF(WEEKDAY(D8)=6,D8-4,IF(WEEKDAY(D8)=7,D8-5,D8))))))</f>
        <v>45292</v>
      </c>
      <c r="E9" s="86">
        <f t="shared" si="22"/>
        <v>45292</v>
      </c>
      <c r="F9" s="86">
        <f t="shared" si="22"/>
        <v>45292</v>
      </c>
      <c r="G9" s="86">
        <f t="shared" si="22"/>
        <v>45292</v>
      </c>
      <c r="H9" s="86">
        <f t="shared" si="22"/>
        <v>45292</v>
      </c>
      <c r="I9" s="86">
        <f t="shared" si="22"/>
        <v>45292</v>
      </c>
      <c r="J9" s="86">
        <f t="shared" si="22"/>
        <v>45292</v>
      </c>
      <c r="K9" s="86">
        <f t="shared" si="22"/>
        <v>41274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70">
        <f aca="true" t="shared" si="23" ref="AR9:BG9">IF(WEEKDAY(AR8)=1,AR8-6,IF(WEEKDAY(AR8)=3,AR8-1,IF(WEEKDAY(AR8)=4,AR8-2,IF(WEEKDAY(AR8)=5,AR8-3,IF(WEEKDAY(AR8)=6,AR8-4,IF(WEEKDAY(AR8)=7,AR8-5,AR8))))))</f>
        <v>45649</v>
      </c>
      <c r="AS9" s="70">
        <f t="shared" si="23"/>
        <v>45649</v>
      </c>
      <c r="AT9" s="70">
        <f t="shared" si="23"/>
        <v>45649</v>
      </c>
      <c r="AU9" s="70">
        <f t="shared" si="23"/>
        <v>45649</v>
      </c>
      <c r="AV9" s="70">
        <f t="shared" si="23"/>
        <v>45649</v>
      </c>
      <c r="AW9" s="70">
        <f t="shared" si="23"/>
        <v>45649</v>
      </c>
      <c r="AX9" s="70">
        <f t="shared" si="23"/>
        <v>45656</v>
      </c>
      <c r="AY9" s="70">
        <f t="shared" si="23"/>
        <v>45656</v>
      </c>
      <c r="AZ9" s="70">
        <f t="shared" si="23"/>
        <v>45656</v>
      </c>
      <c r="BA9" s="70">
        <f t="shared" si="23"/>
        <v>45656</v>
      </c>
      <c r="BB9" s="70">
        <f t="shared" si="23"/>
        <v>45656</v>
      </c>
      <c r="BC9" s="70">
        <f t="shared" si="23"/>
        <v>45656</v>
      </c>
      <c r="BD9" s="70">
        <f t="shared" si="23"/>
        <v>45656</v>
      </c>
      <c r="BE9" s="70">
        <f t="shared" si="23"/>
        <v>45663</v>
      </c>
      <c r="BF9" s="70">
        <f t="shared" si="23"/>
        <v>45663</v>
      </c>
      <c r="BG9" s="70">
        <f t="shared" si="23"/>
        <v>41274</v>
      </c>
      <c r="CS9" s="70">
        <f aca="true" t="shared" si="24" ref="CS9:DH9">IF(WEEKDAY(CS8)=1,CS8-6,IF(WEEKDAY(CS8)=3,CS8-1,IF(WEEKDAY(CS8)=4,CS8-2,IF(WEEKDAY(CS8)=5,CS8-3,IF(WEEKDAY(CS8)=6,CS8-4,IF(WEEKDAY(CS8)=7,CS8-5,CS8))))))</f>
        <v>46013</v>
      </c>
      <c r="CT9" s="70">
        <f t="shared" si="24"/>
        <v>46013</v>
      </c>
      <c r="CU9" s="70">
        <f t="shared" si="24"/>
        <v>46013</v>
      </c>
      <c r="CV9" s="70">
        <f t="shared" si="24"/>
        <v>46013</v>
      </c>
      <c r="CW9" s="70">
        <f t="shared" si="24"/>
        <v>46013</v>
      </c>
      <c r="CX9" s="70">
        <f t="shared" si="24"/>
        <v>46020</v>
      </c>
      <c r="CY9" s="70">
        <f t="shared" si="24"/>
        <v>46020</v>
      </c>
      <c r="CZ9" s="70">
        <f t="shared" si="24"/>
        <v>46020</v>
      </c>
      <c r="DA9" s="70">
        <f t="shared" si="24"/>
        <v>46020</v>
      </c>
      <c r="DB9" s="70">
        <f t="shared" si="24"/>
        <v>46020</v>
      </c>
      <c r="DC9" s="70">
        <f t="shared" si="24"/>
        <v>46020</v>
      </c>
      <c r="DD9" s="70">
        <f t="shared" si="24"/>
        <v>46020</v>
      </c>
      <c r="DE9" s="70">
        <f t="shared" si="24"/>
        <v>46027</v>
      </c>
      <c r="DF9" s="70">
        <f t="shared" si="24"/>
        <v>46027</v>
      </c>
      <c r="DG9" s="70">
        <f t="shared" si="24"/>
        <v>46027</v>
      </c>
      <c r="DH9" s="70">
        <f t="shared" si="24"/>
        <v>41274</v>
      </c>
    </row>
    <row r="10" spans="1:56" ht="13.5" hidden="1">
      <c r="A10" s="6"/>
      <c r="B10" s="43">
        <f>IF(B3=2,(B9-B6)/7+1,(B9-B6)/7+2)</f>
        <v>8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ht="25.5">
      <c r="A11" s="6"/>
      <c r="B11" s="73">
        <f>YEAR('3-Months Parallel'!A1)</f>
        <v>2024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70">
        <f>DATE(B11,12,29)</f>
        <v>45655</v>
      </c>
      <c r="BD11" s="6"/>
    </row>
    <row r="12" spans="1:56" ht="13.5">
      <c r="A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>
        <f>WEEKDAY(BC11)</f>
        <v>1</v>
      </c>
      <c r="BD12" s="6"/>
    </row>
    <row r="13" spans="1:56" ht="41.25">
      <c r="A13" s="74" t="s">
        <v>16</v>
      </c>
      <c r="B13" s="75" t="str">
        <f>IF(ISNA(VLOOKUP(Year,years53wks,1,FALSE)),"52 weeks",VLOOKUP(Year,years53wks,1,FALSE))</f>
        <v>52 weeks</v>
      </c>
      <c r="C13" s="76">
        <f>IF(ISNA(VLOOKUP(Year,years53wks,1,FALSE)),VLOOKUP(Year,years53wks,1,TRUE),"53 weeks")</f>
        <v>2020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56" ht="13.5">
      <c r="A14" s="6"/>
      <c r="B14" s="4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77">
        <v>2004</v>
      </c>
      <c r="BB14" s="70">
        <f>DATE(BA14,1,1)</f>
        <v>37987</v>
      </c>
      <c r="BC14" s="6">
        <f aca="true" t="shared" si="25" ref="BC14:BC79">WEEKDAY(BB14)</f>
        <v>5</v>
      </c>
      <c r="BD14" s="6"/>
    </row>
    <row r="15" spans="1:56" ht="13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>
        <v>2009</v>
      </c>
      <c r="BB15" s="70">
        <f aca="true" t="shared" si="26" ref="BB15:BB80">DATE(BA15,1,1)</f>
        <v>39814</v>
      </c>
      <c r="BC15" s="6">
        <f t="shared" si="25"/>
        <v>5</v>
      </c>
      <c r="BD15" s="6"/>
    </row>
    <row r="16" spans="1:56" ht="13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>
        <v>2015</v>
      </c>
      <c r="BB16" s="70">
        <f t="shared" si="26"/>
        <v>42005</v>
      </c>
      <c r="BC16" s="6">
        <f t="shared" si="25"/>
        <v>5</v>
      </c>
      <c r="BD16" s="6"/>
    </row>
    <row r="17" spans="1:56" ht="13.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77">
        <v>2020</v>
      </c>
      <c r="BB17" s="70">
        <f t="shared" si="26"/>
        <v>43831</v>
      </c>
      <c r="BC17" s="78">
        <f t="shared" si="25"/>
        <v>4</v>
      </c>
      <c r="BD17" s="6"/>
    </row>
    <row r="18" spans="1:56" ht="13.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>
        <v>2026</v>
      </c>
      <c r="BB18" s="70">
        <f t="shared" si="26"/>
        <v>46023</v>
      </c>
      <c r="BC18" s="6">
        <f t="shared" si="25"/>
        <v>5</v>
      </c>
      <c r="BD18" s="6"/>
    </row>
    <row r="19" spans="1:56" ht="13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77">
        <v>2032</v>
      </c>
      <c r="BB19" s="70">
        <f t="shared" si="26"/>
        <v>48214</v>
      </c>
      <c r="BC19" s="6">
        <f t="shared" si="25"/>
        <v>5</v>
      </c>
      <c r="BD19" s="6"/>
    </row>
    <row r="20" spans="1:56" ht="13.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>
        <v>2037</v>
      </c>
      <c r="BB20" s="70">
        <f t="shared" si="26"/>
        <v>50041</v>
      </c>
      <c r="BC20" s="6">
        <f t="shared" si="25"/>
        <v>5</v>
      </c>
      <c r="BD20" s="6"/>
    </row>
    <row r="21" spans="1:56" ht="13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>
        <v>2043</v>
      </c>
      <c r="BB21" s="70">
        <f t="shared" si="26"/>
        <v>52232</v>
      </c>
      <c r="BC21" s="6">
        <f t="shared" si="25"/>
        <v>5</v>
      </c>
      <c r="BD21" s="6"/>
    </row>
    <row r="22" spans="1:56" ht="13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77">
        <v>2048</v>
      </c>
      <c r="BB22" s="70">
        <f t="shared" si="26"/>
        <v>54058</v>
      </c>
      <c r="BC22" s="78">
        <f t="shared" si="25"/>
        <v>4</v>
      </c>
      <c r="BD22" s="6"/>
    </row>
    <row r="23" spans="1:56" ht="13.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>
        <v>2054</v>
      </c>
      <c r="BB23" s="70">
        <f t="shared" si="26"/>
        <v>56250</v>
      </c>
      <c r="BC23" s="6">
        <f t="shared" si="25"/>
        <v>5</v>
      </c>
      <c r="BD23" s="6"/>
    </row>
    <row r="24" spans="1:56" ht="13.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77">
        <v>2060</v>
      </c>
      <c r="BB24" s="70">
        <f t="shared" si="26"/>
        <v>58441</v>
      </c>
      <c r="BC24" s="6">
        <f t="shared" si="25"/>
        <v>5</v>
      </c>
      <c r="BD24" s="6"/>
    </row>
    <row r="25" spans="1:56" ht="13.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>
        <v>2065</v>
      </c>
      <c r="BB25" s="70">
        <f t="shared" si="26"/>
        <v>60268</v>
      </c>
      <c r="BC25" s="6">
        <f t="shared" si="25"/>
        <v>5</v>
      </c>
      <c r="BD25" s="6"/>
    </row>
    <row r="26" spans="1:56" ht="13.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>
        <v>2071</v>
      </c>
      <c r="BB26" s="70">
        <f t="shared" si="26"/>
        <v>62459</v>
      </c>
      <c r="BC26" s="6">
        <f t="shared" si="25"/>
        <v>5</v>
      </c>
      <c r="BD26" s="6"/>
    </row>
    <row r="27" spans="1:56" ht="13.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77">
        <v>2076</v>
      </c>
      <c r="BB27" s="70">
        <f t="shared" si="26"/>
        <v>64285</v>
      </c>
      <c r="BC27" s="78">
        <f t="shared" si="25"/>
        <v>4</v>
      </c>
      <c r="BD27" s="6"/>
    </row>
    <row r="28" spans="1:56" ht="13.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>
        <v>2082</v>
      </c>
      <c r="BB28" s="70">
        <f t="shared" si="26"/>
        <v>66477</v>
      </c>
      <c r="BC28" s="6">
        <f t="shared" si="25"/>
        <v>5</v>
      </c>
      <c r="BD28" s="6"/>
    </row>
    <row r="29" spans="1:56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77">
        <v>2088</v>
      </c>
      <c r="BB29" s="70">
        <f t="shared" si="26"/>
        <v>68668</v>
      </c>
      <c r="BC29" s="6">
        <f t="shared" si="25"/>
        <v>5</v>
      </c>
      <c r="BD29" s="6"/>
    </row>
    <row r="30" spans="1:56" ht="13.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>
        <v>2093</v>
      </c>
      <c r="BB30" s="70">
        <f t="shared" si="26"/>
        <v>70495</v>
      </c>
      <c r="BC30" s="6">
        <f t="shared" si="25"/>
        <v>5</v>
      </c>
      <c r="BD30" s="6"/>
    </row>
    <row r="31" spans="1:56" ht="13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>
        <v>2099</v>
      </c>
      <c r="BB31" s="70">
        <f t="shared" si="26"/>
        <v>72686</v>
      </c>
      <c r="BC31" s="6">
        <f t="shared" si="25"/>
        <v>5</v>
      </c>
      <c r="BD31" s="6"/>
    </row>
    <row r="32" spans="1:56" ht="13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>
        <v>2105</v>
      </c>
      <c r="BB32" s="70">
        <f t="shared" si="26"/>
        <v>74877</v>
      </c>
      <c r="BC32" s="6">
        <f t="shared" si="25"/>
        <v>5</v>
      </c>
      <c r="BD32" s="6"/>
    </row>
    <row r="33" spans="1:56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>
        <v>2111</v>
      </c>
      <c r="BB33" s="70">
        <f t="shared" si="26"/>
        <v>77068</v>
      </c>
      <c r="BC33" s="6">
        <f t="shared" si="25"/>
        <v>5</v>
      </c>
      <c r="BD33" s="6"/>
    </row>
    <row r="34" spans="1:56" ht="13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77">
        <v>2116</v>
      </c>
      <c r="BB34" s="70">
        <f t="shared" si="26"/>
        <v>78894</v>
      </c>
      <c r="BC34" s="78">
        <f t="shared" si="25"/>
        <v>4</v>
      </c>
      <c r="BD34" s="6"/>
    </row>
    <row r="35" spans="1:56" ht="13.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>
        <v>2122</v>
      </c>
      <c r="BB35" s="70">
        <f t="shared" si="26"/>
        <v>81086</v>
      </c>
      <c r="BC35" s="6">
        <f t="shared" si="25"/>
        <v>5</v>
      </c>
      <c r="BD35" s="6"/>
    </row>
    <row r="36" spans="1:56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77">
        <v>2128</v>
      </c>
      <c r="BB36" s="70">
        <f t="shared" si="26"/>
        <v>83277</v>
      </c>
      <c r="BC36" s="6">
        <f t="shared" si="25"/>
        <v>5</v>
      </c>
      <c r="BD36" s="6"/>
    </row>
    <row r="37" spans="1:56" ht="13.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>
        <v>2201</v>
      </c>
      <c r="BB37" s="70">
        <f t="shared" si="26"/>
        <v>109940</v>
      </c>
      <c r="BC37" s="6">
        <f t="shared" si="25"/>
        <v>5</v>
      </c>
      <c r="BD37" s="6"/>
    </row>
    <row r="38" spans="1:56" ht="13.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>
        <v>2139</v>
      </c>
      <c r="BB38" s="70">
        <f t="shared" si="26"/>
        <v>87295</v>
      </c>
      <c r="BC38" s="6">
        <f t="shared" si="25"/>
        <v>5</v>
      </c>
      <c r="BD38" s="6"/>
    </row>
    <row r="39" spans="1:56" ht="13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77">
        <v>2144</v>
      </c>
      <c r="BB39" s="70">
        <f t="shared" si="26"/>
        <v>89121</v>
      </c>
      <c r="BC39" s="78">
        <f t="shared" si="25"/>
        <v>4</v>
      </c>
      <c r="BD39" s="6"/>
    </row>
    <row r="40" spans="1:56" ht="13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>
        <v>2150</v>
      </c>
      <c r="BB40" s="70">
        <f t="shared" si="26"/>
        <v>91313</v>
      </c>
      <c r="BC40" s="6">
        <f t="shared" si="25"/>
        <v>5</v>
      </c>
      <c r="BD40" s="6"/>
    </row>
    <row r="41" spans="1:56" ht="13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77">
        <v>2156</v>
      </c>
      <c r="BB41" s="70">
        <f t="shared" si="26"/>
        <v>93504</v>
      </c>
      <c r="BC41" s="6">
        <f t="shared" si="25"/>
        <v>5</v>
      </c>
      <c r="BD41" s="6"/>
    </row>
    <row r="42" spans="1:56" ht="13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>
        <v>2161</v>
      </c>
      <c r="BB42" s="70">
        <f t="shared" si="26"/>
        <v>95331</v>
      </c>
      <c r="BC42" s="6">
        <f t="shared" si="25"/>
        <v>5</v>
      </c>
      <c r="BD42" s="6"/>
    </row>
    <row r="43" spans="1:56" ht="13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>
        <v>2167</v>
      </c>
      <c r="BB43" s="70">
        <f t="shared" si="26"/>
        <v>97522</v>
      </c>
      <c r="BC43" s="6">
        <f t="shared" si="25"/>
        <v>5</v>
      </c>
      <c r="BD43" s="6"/>
    </row>
    <row r="44" spans="1:56" ht="13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77">
        <v>2172</v>
      </c>
      <c r="BB44" s="70">
        <f t="shared" si="26"/>
        <v>99348</v>
      </c>
      <c r="BC44" s="78">
        <f t="shared" si="25"/>
        <v>4</v>
      </c>
      <c r="BD44" s="6"/>
    </row>
    <row r="45" spans="1:56" ht="13.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>
        <v>2178</v>
      </c>
      <c r="BB45" s="70">
        <f t="shared" si="26"/>
        <v>101540</v>
      </c>
      <c r="BC45" s="6">
        <f t="shared" si="25"/>
        <v>5</v>
      </c>
      <c r="BD45" s="6"/>
    </row>
    <row r="46" spans="1:56" ht="13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77">
        <v>2184</v>
      </c>
      <c r="BB46" s="70">
        <f t="shared" si="26"/>
        <v>103731</v>
      </c>
      <c r="BC46" s="6">
        <f t="shared" si="25"/>
        <v>5</v>
      </c>
      <c r="BD46" s="6"/>
    </row>
    <row r="47" spans="1:56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>
        <v>2189</v>
      </c>
      <c r="BB47" s="70">
        <f t="shared" si="26"/>
        <v>105558</v>
      </c>
      <c r="BC47" s="6">
        <f t="shared" si="25"/>
        <v>5</v>
      </c>
      <c r="BD47" s="6"/>
    </row>
    <row r="48" spans="1:56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>
        <v>2195</v>
      </c>
      <c r="BB48" s="70">
        <f t="shared" si="26"/>
        <v>107749</v>
      </c>
      <c r="BC48" s="6">
        <f t="shared" si="25"/>
        <v>5</v>
      </c>
      <c r="BD48" s="6"/>
    </row>
    <row r="49" spans="1:56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>
        <v>2201</v>
      </c>
      <c r="BB49" s="70">
        <f t="shared" si="26"/>
        <v>109940</v>
      </c>
      <c r="BC49" s="6">
        <f t="shared" si="25"/>
        <v>5</v>
      </c>
      <c r="BD49" s="6"/>
    </row>
    <row r="50" spans="1:56" ht="13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>
        <v>2207</v>
      </c>
      <c r="BB50" s="70">
        <f t="shared" si="26"/>
        <v>112131</v>
      </c>
      <c r="BC50" s="6">
        <f t="shared" si="25"/>
        <v>5</v>
      </c>
      <c r="BD50" s="6"/>
    </row>
    <row r="51" spans="1:56" ht="13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77">
        <v>2212</v>
      </c>
      <c r="BB51" s="70">
        <f t="shared" si="26"/>
        <v>113957</v>
      </c>
      <c r="BC51" s="78">
        <f t="shared" si="25"/>
        <v>4</v>
      </c>
      <c r="BD51" s="6"/>
    </row>
    <row r="52" spans="1:56" ht="13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>
        <v>2218</v>
      </c>
      <c r="BB52" s="70">
        <f t="shared" si="26"/>
        <v>116149</v>
      </c>
      <c r="BC52" s="6">
        <f t="shared" si="25"/>
        <v>5</v>
      </c>
      <c r="BD52" s="6"/>
    </row>
    <row r="53" spans="1:56" ht="13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77">
        <v>2224</v>
      </c>
      <c r="BB53" s="70">
        <f t="shared" si="26"/>
        <v>118340</v>
      </c>
      <c r="BC53" s="6">
        <f t="shared" si="25"/>
        <v>5</v>
      </c>
      <c r="BD53" s="6"/>
    </row>
    <row r="54" spans="1:56" ht="13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>
        <v>2229</v>
      </c>
      <c r="BB54" s="70">
        <f t="shared" si="26"/>
        <v>120167</v>
      </c>
      <c r="BC54" s="6">
        <f t="shared" si="25"/>
        <v>5</v>
      </c>
      <c r="BD54" s="6"/>
    </row>
    <row r="55" spans="1:56" ht="13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>
        <v>2235</v>
      </c>
      <c r="BB55" s="70">
        <f t="shared" si="26"/>
        <v>122358</v>
      </c>
      <c r="BC55" s="6">
        <f t="shared" si="25"/>
        <v>5</v>
      </c>
      <c r="BD55" s="6"/>
    </row>
    <row r="56" spans="1:56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77">
        <v>2240</v>
      </c>
      <c r="BB56" s="70">
        <f t="shared" si="26"/>
        <v>124184</v>
      </c>
      <c r="BC56" s="78">
        <f t="shared" si="25"/>
        <v>4</v>
      </c>
      <c r="BD56" s="6"/>
    </row>
    <row r="57" spans="1:56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>
        <v>2246</v>
      </c>
      <c r="BB57" s="70">
        <f t="shared" si="26"/>
        <v>126376</v>
      </c>
      <c r="BC57" s="6">
        <f t="shared" si="25"/>
        <v>5</v>
      </c>
      <c r="BD57" s="6"/>
    </row>
    <row r="58" spans="1:56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77">
        <v>2252</v>
      </c>
      <c r="BB58" s="70">
        <f t="shared" si="26"/>
        <v>128567</v>
      </c>
      <c r="BC58" s="6">
        <f t="shared" si="25"/>
        <v>5</v>
      </c>
      <c r="BD58" s="6"/>
    </row>
    <row r="59" spans="1:56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>
        <v>2257</v>
      </c>
      <c r="BB59" s="70">
        <f t="shared" si="26"/>
        <v>130394</v>
      </c>
      <c r="BC59" s="6">
        <f t="shared" si="25"/>
        <v>5</v>
      </c>
      <c r="BD59" s="6"/>
    </row>
    <row r="60" spans="1:56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>
        <v>2263</v>
      </c>
      <c r="BB60" s="70">
        <f t="shared" si="26"/>
        <v>132585</v>
      </c>
      <c r="BC60" s="6">
        <f t="shared" si="25"/>
        <v>5</v>
      </c>
      <c r="BD60" s="6"/>
    </row>
    <row r="61" spans="1:56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77">
        <v>2268</v>
      </c>
      <c r="BB61" s="70">
        <f t="shared" si="26"/>
        <v>134411</v>
      </c>
      <c r="BC61" s="78">
        <f t="shared" si="25"/>
        <v>4</v>
      </c>
      <c r="BD61" s="6"/>
    </row>
    <row r="62" spans="1:56" ht="13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>
        <v>2274</v>
      </c>
      <c r="BB62" s="70">
        <f t="shared" si="26"/>
        <v>136603</v>
      </c>
      <c r="BC62" s="6">
        <f t="shared" si="25"/>
        <v>5</v>
      </c>
      <c r="BD62" s="6"/>
    </row>
    <row r="63" spans="1:56" ht="13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77">
        <v>2280</v>
      </c>
      <c r="BB63" s="70">
        <f t="shared" si="26"/>
        <v>138794</v>
      </c>
      <c r="BC63" s="6">
        <f t="shared" si="25"/>
        <v>5</v>
      </c>
      <c r="BD63" s="6"/>
    </row>
    <row r="64" spans="1:56" ht="13.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>
        <v>2285</v>
      </c>
      <c r="BB64" s="70">
        <f t="shared" si="26"/>
        <v>140621</v>
      </c>
      <c r="BC64" s="6">
        <f t="shared" si="25"/>
        <v>5</v>
      </c>
      <c r="BD64" s="6"/>
    </row>
    <row r="65" spans="1:56" ht="13.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>
        <v>2291</v>
      </c>
      <c r="BB65" s="70">
        <f t="shared" si="26"/>
        <v>142812</v>
      </c>
      <c r="BC65" s="6">
        <f t="shared" si="25"/>
        <v>5</v>
      </c>
      <c r="BD65" s="6"/>
    </row>
    <row r="66" spans="1:56" ht="13.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77">
        <v>2296</v>
      </c>
      <c r="BB66" s="70">
        <f t="shared" si="26"/>
        <v>144638</v>
      </c>
      <c r="BC66" s="78">
        <f t="shared" si="25"/>
        <v>4</v>
      </c>
      <c r="BD66" s="6"/>
    </row>
    <row r="67" spans="1:56" ht="13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>
        <v>2303</v>
      </c>
      <c r="BB67" s="70">
        <f t="shared" si="26"/>
        <v>147194</v>
      </c>
      <c r="BC67" s="6">
        <f t="shared" si="25"/>
        <v>5</v>
      </c>
      <c r="BD67" s="6"/>
    </row>
    <row r="68" spans="1:56" ht="13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77">
        <v>2308</v>
      </c>
      <c r="BB68" s="70">
        <f t="shared" si="26"/>
        <v>149020</v>
      </c>
      <c r="BC68" s="78">
        <f t="shared" si="25"/>
        <v>4</v>
      </c>
      <c r="BD68" s="6"/>
    </row>
    <row r="69" spans="1:56" ht="13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>
        <v>2314</v>
      </c>
      <c r="BB69" s="70">
        <f t="shared" si="26"/>
        <v>151212</v>
      </c>
      <c r="BC69" s="6">
        <f t="shared" si="25"/>
        <v>5</v>
      </c>
      <c r="BD69" s="6"/>
    </row>
    <row r="70" spans="1:56" ht="13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77">
        <v>2320</v>
      </c>
      <c r="BB70" s="70">
        <f t="shared" si="26"/>
        <v>153403</v>
      </c>
      <c r="BC70" s="6">
        <f t="shared" si="25"/>
        <v>5</v>
      </c>
      <c r="BD70" s="6"/>
    </row>
    <row r="71" spans="1:56" ht="13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>
        <v>2325</v>
      </c>
      <c r="BB71" s="70">
        <f t="shared" si="26"/>
        <v>155230</v>
      </c>
      <c r="BC71" s="6">
        <f t="shared" si="25"/>
        <v>5</v>
      </c>
      <c r="BD71" s="6"/>
    </row>
    <row r="72" spans="1:56" ht="13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>
        <v>2331</v>
      </c>
      <c r="BB72" s="70">
        <f t="shared" si="26"/>
        <v>157421</v>
      </c>
      <c r="BC72" s="6">
        <f t="shared" si="25"/>
        <v>5</v>
      </c>
      <c r="BD72" s="6"/>
    </row>
    <row r="73" spans="1:56" ht="13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77">
        <v>2336</v>
      </c>
      <c r="BB73" s="70">
        <f t="shared" si="26"/>
        <v>159247</v>
      </c>
      <c r="BC73" s="78">
        <f t="shared" si="25"/>
        <v>4</v>
      </c>
      <c r="BD73" s="6"/>
    </row>
    <row r="74" spans="1:56" ht="13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>
        <v>2342</v>
      </c>
      <c r="BB74" s="70">
        <f t="shared" si="26"/>
        <v>161439</v>
      </c>
      <c r="BC74" s="6">
        <f t="shared" si="25"/>
        <v>5</v>
      </c>
      <c r="BD74" s="6"/>
    </row>
    <row r="75" spans="1:56" ht="13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77">
        <v>2348</v>
      </c>
      <c r="BB75" s="70">
        <f t="shared" si="26"/>
        <v>163630</v>
      </c>
      <c r="BC75" s="6">
        <f t="shared" si="25"/>
        <v>5</v>
      </c>
      <c r="BD75" s="6"/>
    </row>
    <row r="76" spans="1:56" ht="13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>
        <v>2353</v>
      </c>
      <c r="BB76" s="70">
        <f t="shared" si="26"/>
        <v>165457</v>
      </c>
      <c r="BC76" s="6">
        <f t="shared" si="25"/>
        <v>5</v>
      </c>
      <c r="BD76" s="6"/>
    </row>
    <row r="77" spans="1:56" ht="13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>
        <v>2359</v>
      </c>
      <c r="BB77" s="70">
        <f t="shared" si="26"/>
        <v>167648</v>
      </c>
      <c r="BC77" s="6">
        <f t="shared" si="25"/>
        <v>5</v>
      </c>
      <c r="BD77" s="6"/>
    </row>
    <row r="78" spans="1:56" ht="13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77">
        <v>2364</v>
      </c>
      <c r="BB78" s="70">
        <f t="shared" si="26"/>
        <v>169474</v>
      </c>
      <c r="BC78" s="78">
        <f t="shared" si="25"/>
        <v>4</v>
      </c>
      <c r="BD78" s="6"/>
    </row>
    <row r="79" spans="1:56" ht="13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>
        <v>2370</v>
      </c>
      <c r="BB79" s="70">
        <f t="shared" si="26"/>
        <v>171666</v>
      </c>
      <c r="BC79" s="6">
        <f t="shared" si="25"/>
        <v>5</v>
      </c>
      <c r="BD79" s="6"/>
    </row>
    <row r="80" spans="1:56" ht="13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77">
        <v>2376</v>
      </c>
      <c r="BB80" s="70">
        <f t="shared" si="26"/>
        <v>173857</v>
      </c>
      <c r="BC80" s="6">
        <f>WEEKDAY(BB80)</f>
        <v>5</v>
      </c>
      <c r="BD80" s="6"/>
    </row>
    <row r="81" spans="1:56" ht="13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>
        <v>2381</v>
      </c>
      <c r="BB81" s="70">
        <f>DATE(BA81,1,1)</f>
        <v>175684</v>
      </c>
      <c r="BC81" s="6">
        <f>WEEKDAY(BB81)</f>
        <v>5</v>
      </c>
      <c r="BD81" s="6"/>
    </row>
    <row r="82" spans="1:56" ht="13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>
        <v>2387</v>
      </c>
      <c r="BB82" s="70">
        <f>DATE(BA82,1,1)</f>
        <v>177875</v>
      </c>
      <c r="BC82" s="6">
        <f>WEEKDAY(BB82)</f>
        <v>5</v>
      </c>
      <c r="BD82" s="6"/>
    </row>
    <row r="83" spans="1:56" ht="13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77">
        <v>2392</v>
      </c>
      <c r="BB83" s="70">
        <f>DATE(BA83,1,1)</f>
        <v>179701</v>
      </c>
      <c r="BC83" s="78">
        <f>WEEKDAY(BB83)</f>
        <v>4</v>
      </c>
      <c r="BD83" s="6"/>
    </row>
    <row r="84" spans="1:56" ht="13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>
        <v>2398</v>
      </c>
      <c r="BB84" s="70">
        <f>DATE(BA84,1,1)</f>
        <v>181893</v>
      </c>
      <c r="BC84" s="6">
        <f>WEEKDAY(BB84)</f>
        <v>5</v>
      </c>
      <c r="BD84" s="6"/>
    </row>
    <row r="85" spans="1:56" ht="13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70"/>
      <c r="BC85" s="6"/>
      <c r="BD85" s="6"/>
    </row>
    <row r="86" spans="1:56" ht="13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70"/>
      <c r="BC86" s="6"/>
      <c r="BD86" s="6"/>
    </row>
    <row r="87" spans="1:56" ht="13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70"/>
      <c r="BC87" s="6"/>
      <c r="BD87" s="6"/>
    </row>
    <row r="88" spans="1:56" ht="13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</row>
    <row r="89" spans="1:56" ht="13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</row>
    <row r="90" spans="1:56" ht="13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</row>
    <row r="91" spans="1:56" ht="13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</row>
    <row r="92" spans="1:56" ht="13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</row>
    <row r="93" spans="1:56" ht="13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</row>
    <row r="94" spans="1:56" ht="13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</row>
    <row r="95" spans="1:56" ht="13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</row>
    <row r="96" spans="1:56" ht="13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</row>
    <row r="97" spans="1:56" ht="13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</row>
    <row r="98" spans="1:56" ht="13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</row>
    <row r="99" spans="1:56" ht="13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</row>
    <row r="100" spans="1:56" ht="13.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</row>
    <row r="101" spans="1:56" ht="13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</row>
    <row r="102" spans="1:56" ht="13.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</row>
    <row r="103" spans="3:56" ht="13.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</row>
    <row r="104" spans="1:56" ht="13.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</row>
    <row r="105" spans="1:107" ht="13.5">
      <c r="A105" s="6">
        <f>C2</f>
        <v>45292</v>
      </c>
      <c r="B105" s="6">
        <f>IF(WEEKDAY(A105)=1,A105+1,IF(WEEKDAY(A105)=7,A105-5,IF(WEEKDAY(A105)=6,A105-4,IF(WEEKDAY(A105)=5,A105-3,IF(WEEKDAY(A105)=4,A105-2,IF(WEEKDAY(A105)=3,A105-1,A105))))))</f>
        <v>45292</v>
      </c>
      <c r="C105" s="46">
        <f aca="true" t="shared" si="27" ref="C105:BC105">C2</f>
        <v>45292</v>
      </c>
      <c r="D105" s="46">
        <f t="shared" si="27"/>
        <v>45299</v>
      </c>
      <c r="E105" s="46">
        <f t="shared" si="27"/>
        <v>45306</v>
      </c>
      <c r="F105" s="46">
        <f t="shared" si="27"/>
        <v>45313</v>
      </c>
      <c r="G105" s="46">
        <f t="shared" si="27"/>
        <v>45320</v>
      </c>
      <c r="H105" s="46">
        <f t="shared" si="27"/>
        <v>45327</v>
      </c>
      <c r="I105" s="46">
        <f t="shared" si="27"/>
        <v>45334</v>
      </c>
      <c r="J105" s="46">
        <f t="shared" si="27"/>
        <v>45341</v>
      </c>
      <c r="K105" s="46">
        <f t="shared" si="27"/>
        <v>45348</v>
      </c>
      <c r="L105" s="46">
        <f t="shared" si="27"/>
        <v>45355</v>
      </c>
      <c r="M105" s="46">
        <f t="shared" si="27"/>
        <v>45362</v>
      </c>
      <c r="N105" s="46">
        <f t="shared" si="27"/>
        <v>45369</v>
      </c>
      <c r="O105" s="46">
        <f t="shared" si="27"/>
        <v>45376</v>
      </c>
      <c r="P105" s="46">
        <f t="shared" si="27"/>
        <v>45383</v>
      </c>
      <c r="Q105" s="46">
        <f t="shared" si="27"/>
        <v>45390</v>
      </c>
      <c r="R105" s="46">
        <f t="shared" si="27"/>
        <v>45397</v>
      </c>
      <c r="S105" s="46">
        <f t="shared" si="27"/>
        <v>45404</v>
      </c>
      <c r="T105" s="46">
        <f t="shared" si="27"/>
        <v>45411</v>
      </c>
      <c r="U105" s="46">
        <f t="shared" si="27"/>
        <v>45418</v>
      </c>
      <c r="V105" s="46">
        <f t="shared" si="27"/>
        <v>45425</v>
      </c>
      <c r="W105" s="46">
        <f t="shared" si="27"/>
        <v>45432</v>
      </c>
      <c r="X105" s="46">
        <f t="shared" si="27"/>
        <v>45439</v>
      </c>
      <c r="Y105" s="46">
        <f t="shared" si="27"/>
        <v>45446</v>
      </c>
      <c r="Z105" s="46">
        <f t="shared" si="27"/>
        <v>45453</v>
      </c>
      <c r="AA105" s="46">
        <f t="shared" si="27"/>
        <v>45460</v>
      </c>
      <c r="AB105" s="46">
        <f t="shared" si="27"/>
        <v>45467</v>
      </c>
      <c r="AC105" s="46">
        <f t="shared" si="27"/>
        <v>45474</v>
      </c>
      <c r="AD105" s="46">
        <f t="shared" si="27"/>
        <v>45481</v>
      </c>
      <c r="AE105" s="46">
        <f t="shared" si="27"/>
        <v>45488</v>
      </c>
      <c r="AF105" s="46">
        <f t="shared" si="27"/>
        <v>45495</v>
      </c>
      <c r="AG105" s="46">
        <f t="shared" si="27"/>
        <v>45502</v>
      </c>
      <c r="AH105" s="46">
        <f t="shared" si="27"/>
        <v>45509</v>
      </c>
      <c r="AI105" s="46">
        <f t="shared" si="27"/>
        <v>45516</v>
      </c>
      <c r="AJ105" s="46">
        <f t="shared" si="27"/>
        <v>45523</v>
      </c>
      <c r="AK105" s="46">
        <f t="shared" si="27"/>
        <v>45530</v>
      </c>
      <c r="AL105" s="46">
        <f t="shared" si="27"/>
        <v>45537</v>
      </c>
      <c r="AM105" s="46">
        <f t="shared" si="27"/>
        <v>45544</v>
      </c>
      <c r="AN105" s="46">
        <f t="shared" si="27"/>
        <v>45551</v>
      </c>
      <c r="AO105" s="46">
        <f t="shared" si="27"/>
        <v>45558</v>
      </c>
      <c r="AP105" s="46">
        <f t="shared" si="27"/>
        <v>45565</v>
      </c>
      <c r="AQ105" s="46">
        <f t="shared" si="27"/>
        <v>45572</v>
      </c>
      <c r="AR105" s="46">
        <f t="shared" si="27"/>
        <v>45579</v>
      </c>
      <c r="AS105" s="46">
        <f t="shared" si="27"/>
        <v>45586</v>
      </c>
      <c r="AT105" s="46">
        <f t="shared" si="27"/>
        <v>45593</v>
      </c>
      <c r="AU105" s="46">
        <f t="shared" si="27"/>
        <v>45600</v>
      </c>
      <c r="AV105" s="46">
        <f t="shared" si="27"/>
        <v>45607</v>
      </c>
      <c r="AW105" s="46">
        <f t="shared" si="27"/>
        <v>45614</v>
      </c>
      <c r="AX105" s="46">
        <f t="shared" si="27"/>
        <v>45621</v>
      </c>
      <c r="AY105" s="46">
        <f t="shared" si="27"/>
        <v>45628</v>
      </c>
      <c r="AZ105" s="46">
        <f t="shared" si="27"/>
        <v>45635</v>
      </c>
      <c r="BA105" s="46">
        <f t="shared" si="27"/>
        <v>45642</v>
      </c>
      <c r="BB105" s="46">
        <f t="shared" si="27"/>
        <v>45649</v>
      </c>
      <c r="BC105" s="46">
        <f t="shared" si="27"/>
        <v>45656</v>
      </c>
      <c r="BD105" s="46"/>
      <c r="BE105" s="46">
        <f aca="true" t="shared" si="28" ref="BE105:DC105">BE2</f>
        <v>45663</v>
      </c>
      <c r="BF105" s="46">
        <f t="shared" si="28"/>
        <v>45670</v>
      </c>
      <c r="BG105" s="46">
        <f t="shared" si="28"/>
        <v>45677</v>
      </c>
      <c r="BH105" s="46">
        <f t="shared" si="28"/>
        <v>45684</v>
      </c>
      <c r="BI105" s="46">
        <f t="shared" si="28"/>
        <v>45691</v>
      </c>
      <c r="BJ105" s="46">
        <f t="shared" si="28"/>
        <v>45698</v>
      </c>
      <c r="BK105" s="46">
        <f t="shared" si="28"/>
        <v>45705</v>
      </c>
      <c r="BL105" s="46">
        <f t="shared" si="28"/>
        <v>45712</v>
      </c>
      <c r="BM105" s="46">
        <f t="shared" si="28"/>
        <v>45719</v>
      </c>
      <c r="BN105" s="46">
        <f t="shared" si="28"/>
        <v>45726</v>
      </c>
      <c r="BO105" s="46">
        <f t="shared" si="28"/>
        <v>45733</v>
      </c>
      <c r="BP105" s="46">
        <f t="shared" si="28"/>
        <v>45740</v>
      </c>
      <c r="BQ105" s="46">
        <f t="shared" si="28"/>
        <v>45747</v>
      </c>
      <c r="BR105" s="46">
        <f t="shared" si="28"/>
        <v>45754</v>
      </c>
      <c r="BS105" s="46">
        <f t="shared" si="28"/>
        <v>45761</v>
      </c>
      <c r="BT105" s="46">
        <f t="shared" si="28"/>
        <v>45768</v>
      </c>
      <c r="BU105" s="46">
        <f t="shared" si="28"/>
        <v>45775</v>
      </c>
      <c r="BV105" s="46">
        <f t="shared" si="28"/>
        <v>45782</v>
      </c>
      <c r="BW105" s="46">
        <f t="shared" si="28"/>
        <v>45789</v>
      </c>
      <c r="BX105" s="46">
        <f t="shared" si="28"/>
        <v>45796</v>
      </c>
      <c r="BY105" s="46">
        <f t="shared" si="28"/>
        <v>45803</v>
      </c>
      <c r="BZ105" s="46">
        <f t="shared" si="28"/>
        <v>45810</v>
      </c>
      <c r="CA105" s="46">
        <f t="shared" si="28"/>
        <v>45817</v>
      </c>
      <c r="CB105" s="46">
        <f t="shared" si="28"/>
        <v>45824</v>
      </c>
      <c r="CC105" s="46">
        <f t="shared" si="28"/>
        <v>45831</v>
      </c>
      <c r="CD105" s="46">
        <f t="shared" si="28"/>
        <v>45838</v>
      </c>
      <c r="CE105" s="46">
        <f t="shared" si="28"/>
        <v>45845</v>
      </c>
      <c r="CF105" s="46">
        <f t="shared" si="28"/>
        <v>45852</v>
      </c>
      <c r="CG105" s="46">
        <f t="shared" si="28"/>
        <v>45859</v>
      </c>
      <c r="CH105" s="46">
        <f t="shared" si="28"/>
        <v>45866</v>
      </c>
      <c r="CI105" s="46">
        <f t="shared" si="28"/>
        <v>45873</v>
      </c>
      <c r="CJ105" s="46">
        <f t="shared" si="28"/>
        <v>45880</v>
      </c>
      <c r="CK105" s="46">
        <f t="shared" si="28"/>
        <v>45887</v>
      </c>
      <c r="CL105" s="46">
        <f t="shared" si="28"/>
        <v>45894</v>
      </c>
      <c r="CM105" s="46">
        <f t="shared" si="28"/>
        <v>45901</v>
      </c>
      <c r="CN105" s="46">
        <f t="shared" si="28"/>
        <v>45908</v>
      </c>
      <c r="CO105" s="46">
        <f t="shared" si="28"/>
        <v>45915</v>
      </c>
      <c r="CP105" s="46">
        <f t="shared" si="28"/>
        <v>45922</v>
      </c>
      <c r="CQ105" s="46">
        <f t="shared" si="28"/>
        <v>45929</v>
      </c>
      <c r="CR105" s="46">
        <f t="shared" si="28"/>
        <v>45936</v>
      </c>
      <c r="CS105" s="46">
        <f t="shared" si="28"/>
        <v>45943</v>
      </c>
      <c r="CT105" s="46">
        <f t="shared" si="28"/>
        <v>45950</v>
      </c>
      <c r="CU105" s="46">
        <f t="shared" si="28"/>
        <v>45957</v>
      </c>
      <c r="CV105" s="46">
        <f t="shared" si="28"/>
        <v>45964</v>
      </c>
      <c r="CW105" s="46">
        <f t="shared" si="28"/>
        <v>45971</v>
      </c>
      <c r="CX105" s="46">
        <f t="shared" si="28"/>
        <v>45978</v>
      </c>
      <c r="CY105" s="46">
        <f t="shared" si="28"/>
        <v>45985</v>
      </c>
      <c r="CZ105" s="46">
        <f t="shared" si="28"/>
        <v>45992</v>
      </c>
      <c r="DA105" s="46">
        <f t="shared" si="28"/>
        <v>45999</v>
      </c>
      <c r="DB105" s="46">
        <f t="shared" si="28"/>
        <v>46006</v>
      </c>
      <c r="DC105" s="46">
        <f t="shared" si="28"/>
        <v>46013</v>
      </c>
    </row>
    <row r="106" spans="2:107" ht="13.5">
      <c r="B106">
        <f>C106</f>
        <v>1</v>
      </c>
      <c r="C106" s="31">
        <f aca="true" t="shared" si="29" ref="C106:BC106">C1</f>
        <v>1</v>
      </c>
      <c r="D106" s="31">
        <f t="shared" si="29"/>
        <v>2</v>
      </c>
      <c r="E106" s="31">
        <f t="shared" si="29"/>
        <v>3</v>
      </c>
      <c r="F106" s="31">
        <f t="shared" si="29"/>
        <v>4</v>
      </c>
      <c r="G106" s="31">
        <f t="shared" si="29"/>
        <v>5</v>
      </c>
      <c r="H106" s="31">
        <f t="shared" si="29"/>
        <v>6</v>
      </c>
      <c r="I106" s="31">
        <f t="shared" si="29"/>
        <v>7</v>
      </c>
      <c r="J106" s="31">
        <f t="shared" si="29"/>
        <v>8</v>
      </c>
      <c r="K106" s="31">
        <f t="shared" si="29"/>
        <v>9</v>
      </c>
      <c r="L106" s="31">
        <f t="shared" si="29"/>
        <v>10</v>
      </c>
      <c r="M106" s="31">
        <f t="shared" si="29"/>
        <v>11</v>
      </c>
      <c r="N106" s="31">
        <f t="shared" si="29"/>
        <v>12</v>
      </c>
      <c r="O106" s="31">
        <f t="shared" si="29"/>
        <v>13</v>
      </c>
      <c r="P106" s="31">
        <f t="shared" si="29"/>
        <v>14</v>
      </c>
      <c r="Q106" s="31">
        <f t="shared" si="29"/>
        <v>15</v>
      </c>
      <c r="R106" s="31">
        <f t="shared" si="29"/>
        <v>16</v>
      </c>
      <c r="S106" s="31">
        <f t="shared" si="29"/>
        <v>17</v>
      </c>
      <c r="T106" s="31">
        <f t="shared" si="29"/>
        <v>18</v>
      </c>
      <c r="U106" s="31">
        <f t="shared" si="29"/>
        <v>19</v>
      </c>
      <c r="V106" s="31">
        <f t="shared" si="29"/>
        <v>20</v>
      </c>
      <c r="W106" s="31">
        <f t="shared" si="29"/>
        <v>21</v>
      </c>
      <c r="X106" s="31">
        <f t="shared" si="29"/>
        <v>22</v>
      </c>
      <c r="Y106" s="31">
        <f t="shared" si="29"/>
        <v>23</v>
      </c>
      <c r="Z106" s="31">
        <f t="shared" si="29"/>
        <v>24</v>
      </c>
      <c r="AA106" s="31">
        <f t="shared" si="29"/>
        <v>25</v>
      </c>
      <c r="AB106" s="31">
        <f t="shared" si="29"/>
        <v>26</v>
      </c>
      <c r="AC106" s="31">
        <f t="shared" si="29"/>
        <v>27</v>
      </c>
      <c r="AD106" s="31">
        <f t="shared" si="29"/>
        <v>28</v>
      </c>
      <c r="AE106" s="31">
        <f t="shared" si="29"/>
        <v>29</v>
      </c>
      <c r="AF106" s="31">
        <f t="shared" si="29"/>
        <v>30</v>
      </c>
      <c r="AG106" s="31">
        <f t="shared" si="29"/>
        <v>31</v>
      </c>
      <c r="AH106" s="31">
        <f t="shared" si="29"/>
        <v>32</v>
      </c>
      <c r="AI106" s="31">
        <f t="shared" si="29"/>
        <v>33</v>
      </c>
      <c r="AJ106" s="31">
        <f t="shared" si="29"/>
        <v>34</v>
      </c>
      <c r="AK106" s="31">
        <f t="shared" si="29"/>
        <v>35</v>
      </c>
      <c r="AL106" s="31">
        <f t="shared" si="29"/>
        <v>36</v>
      </c>
      <c r="AM106" s="31">
        <f t="shared" si="29"/>
        <v>37</v>
      </c>
      <c r="AN106" s="31">
        <f t="shared" si="29"/>
        <v>38</v>
      </c>
      <c r="AO106" s="31">
        <f t="shared" si="29"/>
        <v>39</v>
      </c>
      <c r="AP106" s="31">
        <f t="shared" si="29"/>
        <v>40</v>
      </c>
      <c r="AQ106" s="31">
        <f t="shared" si="29"/>
        <v>41</v>
      </c>
      <c r="AR106" s="31">
        <f t="shared" si="29"/>
        <v>42</v>
      </c>
      <c r="AS106" s="31">
        <f t="shared" si="29"/>
        <v>43</v>
      </c>
      <c r="AT106" s="31">
        <f t="shared" si="29"/>
        <v>44</v>
      </c>
      <c r="AU106" s="31">
        <f t="shared" si="29"/>
        <v>45</v>
      </c>
      <c r="AV106" s="31">
        <f t="shared" si="29"/>
        <v>46</v>
      </c>
      <c r="AW106" s="31">
        <f t="shared" si="29"/>
        <v>47</v>
      </c>
      <c r="AX106" s="31">
        <f t="shared" si="29"/>
        <v>48</v>
      </c>
      <c r="AY106" s="31">
        <f t="shared" si="29"/>
        <v>49</v>
      </c>
      <c r="AZ106" s="31">
        <f t="shared" si="29"/>
        <v>50</v>
      </c>
      <c r="BA106" s="31">
        <f t="shared" si="29"/>
        <v>51</v>
      </c>
      <c r="BB106" s="31">
        <f t="shared" si="29"/>
        <v>52</v>
      </c>
      <c r="BC106" s="31">
        <f t="shared" si="29"/>
        <v>53</v>
      </c>
      <c r="BD106" s="31"/>
      <c r="BE106" s="31">
        <f aca="true" t="shared" si="30" ref="BE106:DC106">BE1</f>
        <v>1</v>
      </c>
      <c r="BF106" s="31">
        <f t="shared" si="30"/>
        <v>2</v>
      </c>
      <c r="BG106" s="31">
        <f t="shared" si="30"/>
        <v>3</v>
      </c>
      <c r="BH106" s="31">
        <f t="shared" si="30"/>
        <v>4</v>
      </c>
      <c r="BI106" s="31">
        <f t="shared" si="30"/>
        <v>5</v>
      </c>
      <c r="BJ106" s="31">
        <f t="shared" si="30"/>
        <v>6</v>
      </c>
      <c r="BK106" s="31">
        <f t="shared" si="30"/>
        <v>7</v>
      </c>
      <c r="BL106" s="31">
        <f t="shared" si="30"/>
        <v>8</v>
      </c>
      <c r="BM106" s="31">
        <f t="shared" si="30"/>
        <v>9</v>
      </c>
      <c r="BN106" s="31">
        <f t="shared" si="30"/>
        <v>10</v>
      </c>
      <c r="BO106" s="31">
        <f t="shared" si="30"/>
        <v>11</v>
      </c>
      <c r="BP106" s="31">
        <f t="shared" si="30"/>
        <v>12</v>
      </c>
      <c r="BQ106" s="31">
        <f t="shared" si="30"/>
        <v>13</v>
      </c>
      <c r="BR106" s="31">
        <f t="shared" si="30"/>
        <v>14</v>
      </c>
      <c r="BS106" s="31">
        <f t="shared" si="30"/>
        <v>15</v>
      </c>
      <c r="BT106" s="31">
        <f t="shared" si="30"/>
        <v>16</v>
      </c>
      <c r="BU106" s="31">
        <f t="shared" si="30"/>
        <v>17</v>
      </c>
      <c r="BV106" s="31">
        <f t="shared" si="30"/>
        <v>18</v>
      </c>
      <c r="BW106" s="31">
        <f t="shared" si="30"/>
        <v>19</v>
      </c>
      <c r="BX106" s="31">
        <f t="shared" si="30"/>
        <v>20</v>
      </c>
      <c r="BY106" s="31">
        <f t="shared" si="30"/>
        <v>21</v>
      </c>
      <c r="BZ106" s="31">
        <f t="shared" si="30"/>
        <v>22</v>
      </c>
      <c r="CA106" s="31">
        <f t="shared" si="30"/>
        <v>23</v>
      </c>
      <c r="CB106" s="31">
        <f t="shared" si="30"/>
        <v>24</v>
      </c>
      <c r="CC106" s="31">
        <f t="shared" si="30"/>
        <v>25</v>
      </c>
      <c r="CD106" s="31">
        <f t="shared" si="30"/>
        <v>26</v>
      </c>
      <c r="CE106" s="31">
        <f t="shared" si="30"/>
        <v>27</v>
      </c>
      <c r="CF106" s="31">
        <f t="shared" si="30"/>
        <v>28</v>
      </c>
      <c r="CG106" s="31">
        <f t="shared" si="30"/>
        <v>29</v>
      </c>
      <c r="CH106" s="31">
        <f t="shared" si="30"/>
        <v>30</v>
      </c>
      <c r="CI106" s="31">
        <f t="shared" si="30"/>
        <v>31</v>
      </c>
      <c r="CJ106" s="31">
        <f t="shared" si="30"/>
        <v>32</v>
      </c>
      <c r="CK106" s="31">
        <f t="shared" si="30"/>
        <v>33</v>
      </c>
      <c r="CL106" s="31">
        <f t="shared" si="30"/>
        <v>34</v>
      </c>
      <c r="CM106" s="31">
        <f t="shared" si="30"/>
        <v>35</v>
      </c>
      <c r="CN106" s="31">
        <f t="shared" si="30"/>
        <v>36</v>
      </c>
      <c r="CO106" s="31">
        <f t="shared" si="30"/>
        <v>37</v>
      </c>
      <c r="CP106" s="31">
        <f t="shared" si="30"/>
        <v>38</v>
      </c>
      <c r="CQ106" s="31">
        <f t="shared" si="30"/>
        <v>39</v>
      </c>
      <c r="CR106" s="31">
        <f t="shared" si="30"/>
        <v>40</v>
      </c>
      <c r="CS106" s="31">
        <f t="shared" si="30"/>
        <v>41</v>
      </c>
      <c r="CT106" s="31">
        <f t="shared" si="30"/>
        <v>42</v>
      </c>
      <c r="CU106" s="31">
        <f t="shared" si="30"/>
        <v>43</v>
      </c>
      <c r="CV106" s="31">
        <f t="shared" si="30"/>
        <v>44</v>
      </c>
      <c r="CW106" s="31">
        <f t="shared" si="30"/>
        <v>45</v>
      </c>
      <c r="CX106" s="31">
        <f t="shared" si="30"/>
        <v>46</v>
      </c>
      <c r="CY106" s="31">
        <f t="shared" si="30"/>
        <v>47</v>
      </c>
      <c r="CZ106" s="31">
        <f t="shared" si="30"/>
        <v>48</v>
      </c>
      <c r="DA106" s="31">
        <f t="shared" si="30"/>
        <v>49</v>
      </c>
      <c r="DB106" s="31">
        <f t="shared" si="30"/>
        <v>50</v>
      </c>
      <c r="DC106" s="31">
        <f t="shared" si="30"/>
        <v>51</v>
      </c>
    </row>
    <row r="107" spans="3:105" ht="13.5">
      <c r="C107">
        <v>1999</v>
      </c>
      <c r="D107">
        <f aca="true" t="shared" si="31" ref="D107:BO107">C107+1</f>
        <v>2000</v>
      </c>
      <c r="E107">
        <f t="shared" si="31"/>
        <v>2001</v>
      </c>
      <c r="F107">
        <f t="shared" si="31"/>
        <v>2002</v>
      </c>
      <c r="G107">
        <f t="shared" si="31"/>
        <v>2003</v>
      </c>
      <c r="H107">
        <f t="shared" si="31"/>
        <v>2004</v>
      </c>
      <c r="I107">
        <f t="shared" si="31"/>
        <v>2005</v>
      </c>
      <c r="J107">
        <f t="shared" si="31"/>
        <v>2006</v>
      </c>
      <c r="K107">
        <f t="shared" si="31"/>
        <v>2007</v>
      </c>
      <c r="L107">
        <f t="shared" si="31"/>
        <v>2008</v>
      </c>
      <c r="M107">
        <f t="shared" si="31"/>
        <v>2009</v>
      </c>
      <c r="N107">
        <f t="shared" si="31"/>
        <v>2010</v>
      </c>
      <c r="O107">
        <f t="shared" si="31"/>
        <v>2011</v>
      </c>
      <c r="P107">
        <f t="shared" si="31"/>
        <v>2012</v>
      </c>
      <c r="Q107">
        <f t="shared" si="31"/>
        <v>2013</v>
      </c>
      <c r="R107">
        <f t="shared" si="31"/>
        <v>2014</v>
      </c>
      <c r="S107">
        <f t="shared" si="31"/>
        <v>2015</v>
      </c>
      <c r="T107">
        <f t="shared" si="31"/>
        <v>2016</v>
      </c>
      <c r="U107">
        <f t="shared" si="31"/>
        <v>2017</v>
      </c>
      <c r="V107">
        <f t="shared" si="31"/>
        <v>2018</v>
      </c>
      <c r="W107">
        <f t="shared" si="31"/>
        <v>2019</v>
      </c>
      <c r="X107">
        <f t="shared" si="31"/>
        <v>2020</v>
      </c>
      <c r="Y107">
        <f t="shared" si="31"/>
        <v>2021</v>
      </c>
      <c r="Z107">
        <f t="shared" si="31"/>
        <v>2022</v>
      </c>
      <c r="AA107">
        <f t="shared" si="31"/>
        <v>2023</v>
      </c>
      <c r="AB107">
        <f t="shared" si="31"/>
        <v>2024</v>
      </c>
      <c r="AC107">
        <f t="shared" si="31"/>
        <v>2025</v>
      </c>
      <c r="AD107">
        <f t="shared" si="31"/>
        <v>2026</v>
      </c>
      <c r="AE107">
        <f t="shared" si="31"/>
        <v>2027</v>
      </c>
      <c r="AF107">
        <f t="shared" si="31"/>
        <v>2028</v>
      </c>
      <c r="AG107">
        <f t="shared" si="31"/>
        <v>2029</v>
      </c>
      <c r="AH107">
        <f t="shared" si="31"/>
        <v>2030</v>
      </c>
      <c r="AI107">
        <f t="shared" si="31"/>
        <v>2031</v>
      </c>
      <c r="AJ107">
        <f t="shared" si="31"/>
        <v>2032</v>
      </c>
      <c r="AK107">
        <f t="shared" si="31"/>
        <v>2033</v>
      </c>
      <c r="AL107">
        <f t="shared" si="31"/>
        <v>2034</v>
      </c>
      <c r="AM107">
        <f t="shared" si="31"/>
        <v>2035</v>
      </c>
      <c r="AN107">
        <f t="shared" si="31"/>
        <v>2036</v>
      </c>
      <c r="AO107">
        <f t="shared" si="31"/>
        <v>2037</v>
      </c>
      <c r="AP107">
        <f t="shared" si="31"/>
        <v>2038</v>
      </c>
      <c r="AQ107">
        <f t="shared" si="31"/>
        <v>2039</v>
      </c>
      <c r="AR107">
        <f t="shared" si="31"/>
        <v>2040</v>
      </c>
      <c r="AS107">
        <f t="shared" si="31"/>
        <v>2041</v>
      </c>
      <c r="AT107">
        <f t="shared" si="31"/>
        <v>2042</v>
      </c>
      <c r="AU107">
        <f t="shared" si="31"/>
        <v>2043</v>
      </c>
      <c r="AV107">
        <f t="shared" si="31"/>
        <v>2044</v>
      </c>
      <c r="AW107">
        <f t="shared" si="31"/>
        <v>2045</v>
      </c>
      <c r="AX107">
        <f t="shared" si="31"/>
        <v>2046</v>
      </c>
      <c r="AY107">
        <f t="shared" si="31"/>
        <v>2047</v>
      </c>
      <c r="AZ107">
        <f t="shared" si="31"/>
        <v>2048</v>
      </c>
      <c r="BA107">
        <f t="shared" si="31"/>
        <v>2049</v>
      </c>
      <c r="BB107">
        <f t="shared" si="31"/>
        <v>2050</v>
      </c>
      <c r="BC107">
        <f t="shared" si="31"/>
        <v>2051</v>
      </c>
      <c r="BE107">
        <f>BC107+1</f>
        <v>2052</v>
      </c>
      <c r="BF107">
        <f t="shared" si="31"/>
        <v>2053</v>
      </c>
      <c r="BG107">
        <f t="shared" si="31"/>
        <v>2054</v>
      </c>
      <c r="BH107">
        <f t="shared" si="31"/>
        <v>2055</v>
      </c>
      <c r="BI107">
        <f t="shared" si="31"/>
        <v>2056</v>
      </c>
      <c r="BJ107">
        <f t="shared" si="31"/>
        <v>2057</v>
      </c>
      <c r="BK107">
        <f t="shared" si="31"/>
        <v>2058</v>
      </c>
      <c r="BL107">
        <f t="shared" si="31"/>
        <v>2059</v>
      </c>
      <c r="BM107">
        <f t="shared" si="31"/>
        <v>2060</v>
      </c>
      <c r="BN107">
        <f t="shared" si="31"/>
        <v>2061</v>
      </c>
      <c r="BO107">
        <f t="shared" si="31"/>
        <v>2062</v>
      </c>
      <c r="BP107">
        <f aca="true" t="shared" si="32" ref="BP107:DA107">BO107+1</f>
        <v>2063</v>
      </c>
      <c r="BQ107">
        <f t="shared" si="32"/>
        <v>2064</v>
      </c>
      <c r="BR107">
        <f t="shared" si="32"/>
        <v>2065</v>
      </c>
      <c r="BS107">
        <f t="shared" si="32"/>
        <v>2066</v>
      </c>
      <c r="BT107">
        <f t="shared" si="32"/>
        <v>2067</v>
      </c>
      <c r="BU107">
        <f t="shared" si="32"/>
        <v>2068</v>
      </c>
      <c r="BV107">
        <f t="shared" si="32"/>
        <v>2069</v>
      </c>
      <c r="BW107">
        <f t="shared" si="32"/>
        <v>2070</v>
      </c>
      <c r="BX107">
        <f t="shared" si="32"/>
        <v>2071</v>
      </c>
      <c r="BY107">
        <f t="shared" si="32"/>
        <v>2072</v>
      </c>
      <c r="BZ107">
        <f t="shared" si="32"/>
        <v>2073</v>
      </c>
      <c r="CA107">
        <f t="shared" si="32"/>
        <v>2074</v>
      </c>
      <c r="CB107">
        <f t="shared" si="32"/>
        <v>2075</v>
      </c>
      <c r="CC107">
        <f t="shared" si="32"/>
        <v>2076</v>
      </c>
      <c r="CD107">
        <f t="shared" si="32"/>
        <v>2077</v>
      </c>
      <c r="CE107">
        <f t="shared" si="32"/>
        <v>2078</v>
      </c>
      <c r="CF107">
        <f t="shared" si="32"/>
        <v>2079</v>
      </c>
      <c r="CG107">
        <f t="shared" si="32"/>
        <v>2080</v>
      </c>
      <c r="CH107">
        <f t="shared" si="32"/>
        <v>2081</v>
      </c>
      <c r="CI107">
        <f t="shared" si="32"/>
        <v>2082</v>
      </c>
      <c r="CJ107">
        <f t="shared" si="32"/>
        <v>2083</v>
      </c>
      <c r="CK107">
        <f t="shared" si="32"/>
        <v>2084</v>
      </c>
      <c r="CL107">
        <f t="shared" si="32"/>
        <v>2085</v>
      </c>
      <c r="CM107">
        <f t="shared" si="32"/>
        <v>2086</v>
      </c>
      <c r="CN107">
        <f t="shared" si="32"/>
        <v>2087</v>
      </c>
      <c r="CO107">
        <f t="shared" si="32"/>
        <v>2088</v>
      </c>
      <c r="CP107">
        <f t="shared" si="32"/>
        <v>2089</v>
      </c>
      <c r="CQ107">
        <f t="shared" si="32"/>
        <v>2090</v>
      </c>
      <c r="CR107">
        <f t="shared" si="32"/>
        <v>2091</v>
      </c>
      <c r="CS107">
        <f t="shared" si="32"/>
        <v>2092</v>
      </c>
      <c r="CT107">
        <f t="shared" si="32"/>
        <v>2093</v>
      </c>
      <c r="CU107">
        <f t="shared" si="32"/>
        <v>2094</v>
      </c>
      <c r="CV107">
        <f t="shared" si="32"/>
        <v>2095</v>
      </c>
      <c r="CW107">
        <f t="shared" si="32"/>
        <v>2096</v>
      </c>
      <c r="CX107">
        <f t="shared" si="32"/>
        <v>2097</v>
      </c>
      <c r="CY107">
        <f t="shared" si="32"/>
        <v>2098</v>
      </c>
      <c r="CZ107">
        <f t="shared" si="32"/>
        <v>2099</v>
      </c>
      <c r="DA107">
        <f t="shared" si="32"/>
        <v>2100</v>
      </c>
    </row>
    <row r="108" spans="3:14" ht="13.5">
      <c r="C108" s="47" t="s">
        <v>17</v>
      </c>
      <c r="D108" s="47" t="s">
        <v>0</v>
      </c>
      <c r="E108" s="47" t="s">
        <v>1</v>
      </c>
      <c r="F108" s="47" t="s">
        <v>2</v>
      </c>
      <c r="G108" s="47" t="s">
        <v>3</v>
      </c>
      <c r="H108" s="47" t="s">
        <v>4</v>
      </c>
      <c r="I108" s="47" t="s">
        <v>5</v>
      </c>
      <c r="J108" s="47" t="s">
        <v>6</v>
      </c>
      <c r="K108" s="47" t="s">
        <v>7</v>
      </c>
      <c r="L108" s="47" t="s">
        <v>8</v>
      </c>
      <c r="M108" s="47" t="s">
        <v>9</v>
      </c>
      <c r="N108" s="47" t="s">
        <v>10</v>
      </c>
    </row>
  </sheetData>
  <sheetProtection/>
  <conditionalFormatting sqref="C1:FE1">
    <cfRule type="expression" priority="13" dxfId="0" stopIfTrue="1">
      <formula>C1=$B$13</formula>
    </cfRule>
  </conditionalFormatting>
  <conditionalFormatting sqref="D7:K7 BC4:BD4 AR7:BG7">
    <cfRule type="expression" priority="12" dxfId="171" stopIfTrue="1">
      <formula>D4=2</formula>
    </cfRule>
  </conditionalFormatting>
  <conditionalFormatting sqref="D6:K6">
    <cfRule type="expression" priority="11" dxfId="172" stopIfTrue="1">
      <formula>D7=2</formula>
    </cfRule>
  </conditionalFormatting>
  <conditionalFormatting sqref="AZ6:BG6">
    <cfRule type="expression" priority="10" dxfId="172" stopIfTrue="1">
      <formula>AZ7=2</formula>
    </cfRule>
  </conditionalFormatting>
  <conditionalFormatting sqref="AZ8:BG8">
    <cfRule type="expression" priority="9" dxfId="173" stopIfTrue="1">
      <formula>AND(MONTH(AZ8)=1,DAY(AZ8)=1)</formula>
    </cfRule>
  </conditionalFormatting>
  <conditionalFormatting sqref="AR9:BF9">
    <cfRule type="expression" priority="8" dxfId="174" stopIfTrue="1">
      <formula>YEAR(AR9)=$B$11</formula>
    </cfRule>
  </conditionalFormatting>
  <conditionalFormatting sqref="D9:J9">
    <cfRule type="expression" priority="7" dxfId="174" stopIfTrue="1">
      <formula>YEAR(D9)=$B$11-1</formula>
    </cfRule>
  </conditionalFormatting>
  <conditionalFormatting sqref="DE4">
    <cfRule type="expression" priority="6" dxfId="171" stopIfTrue="1">
      <formula>DE4=2</formula>
    </cfRule>
  </conditionalFormatting>
  <conditionalFormatting sqref="DD4:DE4">
    <cfRule type="expression" priority="5" dxfId="171" stopIfTrue="1">
      <formula>DD4=2</formula>
    </cfRule>
  </conditionalFormatting>
  <conditionalFormatting sqref="CS7:DH7">
    <cfRule type="expression" priority="4" dxfId="171" stopIfTrue="1">
      <formula>CS7=2</formula>
    </cfRule>
  </conditionalFormatting>
  <conditionalFormatting sqref="DA6:DH6">
    <cfRule type="expression" priority="3" dxfId="172" stopIfTrue="1">
      <formula>DA7=2</formula>
    </cfRule>
  </conditionalFormatting>
  <conditionalFormatting sqref="DA8:DH8">
    <cfRule type="expression" priority="2" dxfId="173" stopIfTrue="1">
      <formula>AND(MONTH(DA8)=1,DAY(DA8)=1)</formula>
    </cfRule>
  </conditionalFormatting>
  <conditionalFormatting sqref="CS9:DG9">
    <cfRule type="expression" priority="1" dxfId="174" stopIfTrue="1">
      <formula>YEAR(CS9)=$B$11</formula>
    </cfRule>
  </conditionalFormatting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4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32" width="8.125" style="0" customWidth="1"/>
    <col min="33" max="43" width="5.00390625" style="0" customWidth="1"/>
  </cols>
  <sheetData>
    <row r="1" spans="1:38" s="6" customFormat="1" ht="30" customHeight="1">
      <c r="A1" s="29">
        <v>45292</v>
      </c>
      <c r="B1" s="52" t="str">
        <f>'3-Months Parallel (2)'!B2</f>
        <v>Week 1</v>
      </c>
      <c r="C1" s="53">
        <f>'3-Months Parallel (2)'!C2</f>
      </c>
      <c r="D1" s="53">
        <f>'3-Months Parallel (2)'!D2</f>
      </c>
      <c r="E1" s="53">
        <f>'3-Months Parallel (2)'!E2</f>
      </c>
      <c r="F1" s="54">
        <f>'3-Months Parallel (2)'!F2</f>
      </c>
      <c r="G1" s="54">
        <f>'3-Months Parallel (2)'!G2</f>
      </c>
      <c r="H1" s="54">
        <f>'3-Months Parallel (2)'!H2</f>
      </c>
      <c r="I1" s="54" t="str">
        <f>'3-Months Parallel (2)'!I2</f>
        <v>Week 2</v>
      </c>
      <c r="J1" s="54">
        <f>'3-Months Parallel (2)'!J2</f>
      </c>
      <c r="K1" s="54">
        <f>'3-Months Parallel (2)'!K2</f>
      </c>
      <c r="L1" s="54">
        <f>'3-Months Parallel (2)'!L2</f>
      </c>
      <c r="M1" s="54">
        <f>'3-Months Parallel (2)'!M2</f>
      </c>
      <c r="N1" s="54">
        <f>'3-Months Parallel (2)'!N2</f>
      </c>
      <c r="O1" s="54">
        <f>'3-Months Parallel (2)'!O2</f>
      </c>
      <c r="P1" s="54" t="str">
        <f>'3-Months Parallel (2)'!P2</f>
        <v>Week 3</v>
      </c>
      <c r="Q1" s="54">
        <f>'3-Months Parallel (2)'!Q2</f>
      </c>
      <c r="R1" s="54">
        <f>'3-Months Parallel (2)'!R2</f>
      </c>
      <c r="S1" s="54">
        <f>'3-Months Parallel (2)'!S2</f>
      </c>
      <c r="T1" s="54">
        <f>'3-Months Parallel (2)'!T2</f>
      </c>
      <c r="U1" s="54">
        <f>'3-Months Parallel (2)'!U2</f>
      </c>
      <c r="V1" s="54">
        <f>'3-Months Parallel (2)'!V2</f>
      </c>
      <c r="W1" s="54" t="str">
        <f>'3-Months Parallel (2)'!W2</f>
        <v>Week 4</v>
      </c>
      <c r="X1" s="54">
        <f>'3-Months Parallel (2)'!X2</f>
      </c>
      <c r="Y1" s="54">
        <f>'3-Months Parallel (2)'!Y2</f>
      </c>
      <c r="Z1" s="54">
        <f>'3-Months Parallel (2)'!Z2</f>
      </c>
      <c r="AA1" s="54">
        <f>'3-Months Parallel (2)'!AA2</f>
      </c>
      <c r="AB1" s="54">
        <f>'3-Months Parallel (2)'!AB2</f>
      </c>
      <c r="AC1" s="54">
        <f>'3-Months Parallel (2)'!AC2</f>
      </c>
      <c r="AD1" s="54" t="str">
        <f>'3-Months Parallel (2)'!AD2</f>
        <v>Week 5</v>
      </c>
      <c r="AE1" s="54">
        <f>'3-Months Parallel (2)'!AE2</f>
      </c>
      <c r="AF1" s="54">
        <f>'3-Months Parallel (2)'!AF2</f>
      </c>
      <c r="AG1" s="1"/>
      <c r="AH1" s="1"/>
      <c r="AI1" s="1"/>
      <c r="AJ1" s="1"/>
      <c r="AK1" s="1"/>
      <c r="AL1" s="1"/>
    </row>
    <row r="2" spans="1:38" s="6" customFormat="1" ht="15">
      <c r="A2" s="60">
        <v>40330</v>
      </c>
      <c r="B2" s="19">
        <f>'3-Months Parallel (2)'!B3</f>
        <v>45292</v>
      </c>
      <c r="C2" s="20">
        <f>'3-Months Parallel (2)'!C3</f>
        <v>45293</v>
      </c>
      <c r="D2" s="19">
        <f>'3-Months Parallel (2)'!D3</f>
        <v>45294</v>
      </c>
      <c r="E2" s="20">
        <f>'3-Months Parallel (2)'!E3</f>
        <v>45295</v>
      </c>
      <c r="F2" s="20">
        <f>'3-Months Parallel (2)'!F3</f>
        <v>45296</v>
      </c>
      <c r="G2" s="20">
        <f>'3-Months Parallel (2)'!G3</f>
        <v>45297</v>
      </c>
      <c r="H2" s="20">
        <f>'3-Months Parallel (2)'!H3</f>
        <v>45298</v>
      </c>
      <c r="I2" s="20">
        <f>'3-Months Parallel (2)'!I3</f>
        <v>45299</v>
      </c>
      <c r="J2" s="20">
        <f>'3-Months Parallel (2)'!J3</f>
        <v>45300</v>
      </c>
      <c r="K2" s="19">
        <f>'3-Months Parallel (2)'!K3</f>
        <v>45301</v>
      </c>
      <c r="L2" s="20">
        <f>'3-Months Parallel (2)'!L3</f>
        <v>45302</v>
      </c>
      <c r="M2" s="20">
        <f>'3-Months Parallel (2)'!M3</f>
        <v>45303</v>
      </c>
      <c r="N2" s="20">
        <f>'3-Months Parallel (2)'!N3</f>
        <v>45304</v>
      </c>
      <c r="O2" s="20">
        <f>'3-Months Parallel (2)'!O3</f>
        <v>45305</v>
      </c>
      <c r="P2" s="20">
        <f>'3-Months Parallel (2)'!P3</f>
        <v>45306</v>
      </c>
      <c r="Q2" s="20">
        <f>'3-Months Parallel (2)'!Q3</f>
        <v>45307</v>
      </c>
      <c r="R2" s="19">
        <f>'3-Months Parallel (2)'!R3</f>
        <v>45308</v>
      </c>
      <c r="S2" s="20">
        <f>'3-Months Parallel (2)'!S3</f>
        <v>45309</v>
      </c>
      <c r="T2" s="20">
        <f>'3-Months Parallel (2)'!T3</f>
        <v>45310</v>
      </c>
      <c r="U2" s="20">
        <f>'3-Months Parallel (2)'!U3</f>
        <v>45311</v>
      </c>
      <c r="V2" s="20">
        <f>'3-Months Parallel (2)'!V3</f>
        <v>45312</v>
      </c>
      <c r="W2" s="20">
        <f>'3-Months Parallel (2)'!W3</f>
        <v>45313</v>
      </c>
      <c r="X2" s="20">
        <f>'3-Months Parallel (2)'!X3</f>
        <v>45314</v>
      </c>
      <c r="Y2" s="19">
        <f>'3-Months Parallel (2)'!Y3</f>
        <v>45315</v>
      </c>
      <c r="Z2" s="20">
        <f>'3-Months Parallel (2)'!Z3</f>
        <v>45316</v>
      </c>
      <c r="AA2" s="20">
        <f>'3-Months Parallel (2)'!AA3</f>
        <v>45317</v>
      </c>
      <c r="AB2" s="20">
        <f>'3-Months Parallel (2)'!AB3</f>
        <v>45318</v>
      </c>
      <c r="AC2" s="20">
        <f>'3-Months Parallel (2)'!AC3</f>
        <v>45319</v>
      </c>
      <c r="AD2" s="20">
        <f>'3-Months Parallel (2)'!AD3</f>
        <v>45320</v>
      </c>
      <c r="AE2" s="20">
        <f>'3-Months Parallel (2)'!AE3</f>
        <v>45321</v>
      </c>
      <c r="AF2" s="19">
        <f>'3-Months Parallel (2)'!AF3</f>
        <v>45322</v>
      </c>
      <c r="AG2"/>
      <c r="AH2"/>
      <c r="AI2"/>
      <c r="AJ2"/>
      <c r="AK2"/>
      <c r="AL2"/>
    </row>
    <row r="3" spans="1:38" s="6" customFormat="1" ht="15">
      <c r="A3" s="24"/>
      <c r="B3" s="21">
        <f>'3-Months Parallel (2)'!B4</f>
        <v>2</v>
      </c>
      <c r="C3" s="22">
        <f>'3-Months Parallel (2)'!C4</f>
        <v>3</v>
      </c>
      <c r="D3" s="22">
        <f>'3-Months Parallel (2)'!D4</f>
        <v>4</v>
      </c>
      <c r="E3" s="22">
        <f>'3-Months Parallel (2)'!E4</f>
        <v>5</v>
      </c>
      <c r="F3" s="22">
        <f>'3-Months Parallel (2)'!F4</f>
        <v>6</v>
      </c>
      <c r="G3" s="22">
        <f>'3-Months Parallel (2)'!G4</f>
        <v>7</v>
      </c>
      <c r="H3" s="22">
        <f>'3-Months Parallel (2)'!H4</f>
        <v>1</v>
      </c>
      <c r="I3" s="22">
        <f>'3-Months Parallel (2)'!I4</f>
        <v>2</v>
      </c>
      <c r="J3" s="22">
        <f>'3-Months Parallel (2)'!J4</f>
        <v>3</v>
      </c>
      <c r="K3" s="22">
        <f>'3-Months Parallel (2)'!K4</f>
        <v>4</v>
      </c>
      <c r="L3" s="22">
        <f>'3-Months Parallel (2)'!L4</f>
        <v>5</v>
      </c>
      <c r="M3" s="22">
        <f>'3-Months Parallel (2)'!M4</f>
        <v>6</v>
      </c>
      <c r="N3" s="22">
        <f>'3-Months Parallel (2)'!N4</f>
        <v>7</v>
      </c>
      <c r="O3" s="22">
        <f>'3-Months Parallel (2)'!O4</f>
        <v>1</v>
      </c>
      <c r="P3" s="22">
        <f>'3-Months Parallel (2)'!P4</f>
        <v>2</v>
      </c>
      <c r="Q3" s="22">
        <f>'3-Months Parallel (2)'!Q4</f>
        <v>3</v>
      </c>
      <c r="R3" s="22">
        <f>'3-Months Parallel (2)'!R4</f>
        <v>4</v>
      </c>
      <c r="S3" s="22">
        <f>'3-Months Parallel (2)'!S4</f>
        <v>5</v>
      </c>
      <c r="T3" s="22">
        <f>'3-Months Parallel (2)'!T4</f>
        <v>6</v>
      </c>
      <c r="U3" s="22">
        <f>'3-Months Parallel (2)'!U4</f>
        <v>7</v>
      </c>
      <c r="V3" s="22">
        <f>'3-Months Parallel (2)'!V4</f>
        <v>1</v>
      </c>
      <c r="W3" s="22">
        <f>'3-Months Parallel (2)'!W4</f>
        <v>2</v>
      </c>
      <c r="X3" s="22">
        <f>'3-Months Parallel (2)'!X4</f>
        <v>3</v>
      </c>
      <c r="Y3" s="22">
        <f>'3-Months Parallel (2)'!Y4</f>
        <v>4</v>
      </c>
      <c r="Z3" s="22">
        <f>'3-Months Parallel (2)'!Z4</f>
        <v>5</v>
      </c>
      <c r="AA3" s="22">
        <f>'3-Months Parallel (2)'!AA4</f>
        <v>6</v>
      </c>
      <c r="AB3" s="22">
        <f>'3-Months Parallel (2)'!AB4</f>
        <v>7</v>
      </c>
      <c r="AC3" s="22">
        <f>'3-Months Parallel (2)'!AC4</f>
        <v>1</v>
      </c>
      <c r="AD3" s="22">
        <f>'3-Months Parallel (2)'!AD4</f>
        <v>2</v>
      </c>
      <c r="AE3" s="22">
        <f>'3-Months Parallel (2)'!AE4</f>
        <v>3</v>
      </c>
      <c r="AF3" s="22">
        <f>'3-Months Parallel (2)'!AF4</f>
        <v>4</v>
      </c>
      <c r="AG3"/>
      <c r="AH3"/>
      <c r="AI3"/>
      <c r="AJ3"/>
      <c r="AK3"/>
      <c r="AL3"/>
    </row>
    <row r="4" spans="1:38" s="6" customFormat="1" ht="14.25" customHeight="1">
      <c r="A4" s="25"/>
      <c r="B4" s="7">
        <f>'3-Months Parallel (2)'!B5</f>
      </c>
      <c r="C4" s="7">
        <f>'3-Months Parallel (2)'!C5</f>
      </c>
      <c r="D4" s="7">
        <f>'3-Months Parallel (2)'!D5</f>
      </c>
      <c r="E4" s="7">
        <f>'3-Months Parallel (2)'!E5</f>
      </c>
      <c r="F4" s="7">
        <f>'3-Months Parallel (2)'!F5</f>
      </c>
      <c r="G4" s="7" t="str">
        <f>'3-Months Parallel (2)'!G5</f>
        <v>*</v>
      </c>
      <c r="H4" s="7" t="str">
        <f>'3-Months Parallel (2)'!H5</f>
        <v>*</v>
      </c>
      <c r="I4" s="7">
        <f>'3-Months Parallel (2)'!I5</f>
      </c>
      <c r="J4" s="7">
        <f>'3-Months Parallel (2)'!J5</f>
      </c>
      <c r="K4" s="7">
        <f>'3-Months Parallel (2)'!K5</f>
      </c>
      <c r="L4" s="7">
        <f>'3-Months Parallel (2)'!L5</f>
      </c>
      <c r="M4" s="7">
        <f>'3-Months Parallel (2)'!M5</f>
      </c>
      <c r="N4" s="7" t="str">
        <f>'3-Months Parallel (2)'!N5</f>
        <v>*</v>
      </c>
      <c r="O4" s="7" t="str">
        <f>'3-Months Parallel (2)'!O5</f>
        <v>*</v>
      </c>
      <c r="P4" s="7">
        <f>'3-Months Parallel (2)'!P5</f>
      </c>
      <c r="Q4" s="7">
        <f>'3-Months Parallel (2)'!Q5</f>
      </c>
      <c r="R4" s="7">
        <f>'3-Months Parallel (2)'!R5</f>
      </c>
      <c r="S4" s="7">
        <f>'3-Months Parallel (2)'!S5</f>
      </c>
      <c r="T4" s="7">
        <f>'3-Months Parallel (2)'!T5</f>
      </c>
      <c r="U4" s="7" t="str">
        <f>'3-Months Parallel (2)'!U5</f>
        <v>*</v>
      </c>
      <c r="V4" s="7" t="str">
        <f>'3-Months Parallel (2)'!V5</f>
        <v>*</v>
      </c>
      <c r="W4" s="7">
        <f>'3-Months Parallel (2)'!W5</f>
      </c>
      <c r="X4" s="7">
        <f>'3-Months Parallel (2)'!X5</f>
      </c>
      <c r="Y4" s="7">
        <f>'3-Months Parallel (2)'!Y5</f>
      </c>
      <c r="Z4" s="7">
        <f>'3-Months Parallel (2)'!Z5</f>
      </c>
      <c r="AA4" s="7">
        <f>'3-Months Parallel (2)'!AA5</f>
      </c>
      <c r="AB4" s="7" t="str">
        <f>'3-Months Parallel (2)'!AB5</f>
        <v>*</v>
      </c>
      <c r="AC4" s="7" t="str">
        <f>'3-Months Parallel (2)'!AC5</f>
        <v>*</v>
      </c>
      <c r="AD4" s="7">
        <f>'3-Months Parallel (2)'!AD5</f>
      </c>
      <c r="AE4" s="7">
        <f>'3-Months Parallel (2)'!AE5</f>
      </c>
      <c r="AF4" s="7">
        <f>'3-Months Parallel (2)'!AF5</f>
      </c>
      <c r="AG4"/>
      <c r="AH4"/>
      <c r="AI4"/>
      <c r="AJ4"/>
      <c r="AK4"/>
      <c r="AL4"/>
    </row>
    <row r="5" spans="1:38" s="6" customFormat="1" ht="14.25" customHeight="1">
      <c r="A5" s="25"/>
      <c r="B5" s="7">
        <f>'3-Months Parallel (2)'!B6</f>
      </c>
      <c r="C5" s="7">
        <f>'3-Months Parallel (2)'!C6</f>
      </c>
      <c r="D5" s="7">
        <f>'3-Months Parallel (2)'!D6</f>
      </c>
      <c r="E5" s="7">
        <f>'3-Months Parallel (2)'!E6</f>
      </c>
      <c r="F5" s="7">
        <f>'3-Months Parallel (2)'!F6</f>
      </c>
      <c r="G5" s="7" t="str">
        <f>'3-Months Parallel (2)'!G6</f>
        <v>*</v>
      </c>
      <c r="H5" s="7" t="str">
        <f>'3-Months Parallel (2)'!H6</f>
        <v>*</v>
      </c>
      <c r="I5" s="7">
        <f>'3-Months Parallel (2)'!I6</f>
      </c>
      <c r="J5" s="7">
        <f>'3-Months Parallel (2)'!J6</f>
      </c>
      <c r="K5" s="7">
        <f>'3-Months Parallel (2)'!K6</f>
      </c>
      <c r="L5" s="7">
        <f>'3-Months Parallel (2)'!L6</f>
      </c>
      <c r="M5" s="7">
        <f>'3-Months Parallel (2)'!M6</f>
      </c>
      <c r="N5" s="7" t="str">
        <f>'3-Months Parallel (2)'!N6</f>
        <v>*</v>
      </c>
      <c r="O5" s="7" t="str">
        <f>'3-Months Parallel (2)'!O6</f>
        <v>*</v>
      </c>
      <c r="P5" s="7">
        <f>'3-Months Parallel (2)'!P6</f>
      </c>
      <c r="Q5" s="7">
        <f>'3-Months Parallel (2)'!Q6</f>
      </c>
      <c r="R5" s="7">
        <f>'3-Months Parallel (2)'!R6</f>
      </c>
      <c r="S5" s="7">
        <f>'3-Months Parallel (2)'!S6</f>
      </c>
      <c r="T5" s="7">
        <f>'3-Months Parallel (2)'!T6</f>
      </c>
      <c r="U5" s="7" t="str">
        <f>'3-Months Parallel (2)'!U6</f>
        <v>*</v>
      </c>
      <c r="V5" s="7" t="str">
        <f>'3-Months Parallel (2)'!V6</f>
        <v>*</v>
      </c>
      <c r="W5" s="7">
        <f>'3-Months Parallel (2)'!W6</f>
      </c>
      <c r="X5" s="7">
        <f>'3-Months Parallel (2)'!X6</f>
      </c>
      <c r="Y5" s="7">
        <f>'3-Months Parallel (2)'!Y6</f>
      </c>
      <c r="Z5" s="7">
        <f>'3-Months Parallel (2)'!Z6</f>
      </c>
      <c r="AA5" s="7">
        <f>'3-Months Parallel (2)'!AA6</f>
      </c>
      <c r="AB5" s="7" t="str">
        <f>'3-Months Parallel (2)'!AB6</f>
        <v>*</v>
      </c>
      <c r="AC5" s="7" t="str">
        <f>'3-Months Parallel (2)'!AC6</f>
        <v>*</v>
      </c>
      <c r="AD5" s="7">
        <f>'3-Months Parallel (2)'!AD6</f>
      </c>
      <c r="AE5" s="7">
        <f>'3-Months Parallel (2)'!AE6</f>
      </c>
      <c r="AF5" s="7">
        <f>'3-Months Parallel (2)'!AF6</f>
      </c>
      <c r="AG5"/>
      <c r="AH5"/>
      <c r="AI5"/>
      <c r="AJ5"/>
      <c r="AK5"/>
      <c r="AL5"/>
    </row>
    <row r="6" spans="1:38" s="6" customFormat="1" ht="13.5">
      <c r="A6" s="26"/>
      <c r="B6" s="7">
        <f>'3-Months Parallel (2)'!B7</f>
      </c>
      <c r="C6" s="7">
        <f>'3-Months Parallel (2)'!C7</f>
      </c>
      <c r="D6" s="7">
        <f>'3-Months Parallel (2)'!D7</f>
      </c>
      <c r="E6" s="7">
        <f>'3-Months Parallel (2)'!E7</f>
      </c>
      <c r="F6" s="7">
        <f>'3-Months Parallel (2)'!F7</f>
      </c>
      <c r="G6" s="7" t="str">
        <f>'3-Months Parallel (2)'!G7</f>
        <v>*</v>
      </c>
      <c r="H6" s="7" t="str">
        <f>'3-Months Parallel (2)'!H7</f>
        <v>*</v>
      </c>
      <c r="I6" s="7">
        <f>'3-Months Parallel (2)'!I7</f>
      </c>
      <c r="J6" s="7">
        <f>'3-Months Parallel (2)'!J7</f>
      </c>
      <c r="K6" s="7">
        <f>'3-Months Parallel (2)'!K7</f>
      </c>
      <c r="L6" s="7">
        <f>'3-Months Parallel (2)'!L7</f>
      </c>
      <c r="M6" s="7">
        <f>'3-Months Parallel (2)'!M7</f>
      </c>
      <c r="N6" s="7" t="str">
        <f>'3-Months Parallel (2)'!N7</f>
        <v>*</v>
      </c>
      <c r="O6" s="7" t="str">
        <f>'3-Months Parallel (2)'!O7</f>
        <v>*</v>
      </c>
      <c r="P6" s="7">
        <f>'3-Months Parallel (2)'!P7</f>
      </c>
      <c r="Q6" s="7">
        <f>'3-Months Parallel (2)'!Q7</f>
      </c>
      <c r="R6" s="7">
        <f>'3-Months Parallel (2)'!R7</f>
      </c>
      <c r="S6" s="7">
        <f>'3-Months Parallel (2)'!S7</f>
      </c>
      <c r="T6" s="7">
        <f>'3-Months Parallel (2)'!T7</f>
      </c>
      <c r="U6" s="7" t="str">
        <f>'3-Months Parallel (2)'!U7</f>
        <v>*</v>
      </c>
      <c r="V6" s="7" t="str">
        <f>'3-Months Parallel (2)'!V7</f>
        <v>*</v>
      </c>
      <c r="W6" s="7">
        <f>'3-Months Parallel (2)'!W7</f>
      </c>
      <c r="X6" s="7">
        <f>'3-Months Parallel (2)'!X7</f>
      </c>
      <c r="Y6" s="7">
        <f>'3-Months Parallel (2)'!Y7</f>
      </c>
      <c r="Z6" s="7">
        <f>'3-Months Parallel (2)'!Z7</f>
      </c>
      <c r="AA6" s="7">
        <f>'3-Months Parallel (2)'!AA7</f>
      </c>
      <c r="AB6" s="7" t="str">
        <f>'3-Months Parallel (2)'!AB7</f>
        <v>*</v>
      </c>
      <c r="AC6" s="7" t="str">
        <f>'3-Months Parallel (2)'!AC7</f>
        <v>*</v>
      </c>
      <c r="AD6" s="7">
        <f>'3-Months Parallel (2)'!AD7</f>
      </c>
      <c r="AE6" s="7">
        <f>'3-Months Parallel (2)'!AE7</f>
      </c>
      <c r="AF6" s="7">
        <f>'3-Months Parallel (2)'!AF7</f>
      </c>
      <c r="AG6"/>
      <c r="AH6"/>
      <c r="AI6"/>
      <c r="AJ6"/>
      <c r="AK6"/>
      <c r="AL6"/>
    </row>
    <row r="7" spans="1:38" s="6" customFormat="1" ht="13.5">
      <c r="A7" s="26"/>
      <c r="B7" s="7">
        <f>'3-Months Parallel (2)'!B8</f>
      </c>
      <c r="C7" s="7">
        <f>'3-Months Parallel (2)'!C8</f>
      </c>
      <c r="D7" s="7">
        <f>'3-Months Parallel (2)'!D8</f>
      </c>
      <c r="E7" s="7">
        <f>'3-Months Parallel (2)'!E8</f>
      </c>
      <c r="F7" s="7">
        <f>'3-Months Parallel (2)'!F8</f>
      </c>
      <c r="G7" s="7" t="str">
        <f>'3-Months Parallel (2)'!G8</f>
        <v>*</v>
      </c>
      <c r="H7" s="7" t="str">
        <f>'3-Months Parallel (2)'!H8</f>
        <v>*</v>
      </c>
      <c r="I7" s="7">
        <f>'3-Months Parallel (2)'!I8</f>
      </c>
      <c r="J7" s="7">
        <f>'3-Months Parallel (2)'!J8</f>
      </c>
      <c r="K7" s="7">
        <f>'3-Months Parallel (2)'!K8</f>
      </c>
      <c r="L7" s="7">
        <f>'3-Months Parallel (2)'!L8</f>
      </c>
      <c r="M7" s="7">
        <f>'3-Months Parallel (2)'!M8</f>
      </c>
      <c r="N7" s="7" t="str">
        <f>'3-Months Parallel (2)'!N8</f>
        <v>*</v>
      </c>
      <c r="O7" s="7" t="str">
        <f>'3-Months Parallel (2)'!O8</f>
        <v>*</v>
      </c>
      <c r="P7" s="7">
        <f>'3-Months Parallel (2)'!P8</f>
      </c>
      <c r="Q7" s="7">
        <f>'3-Months Parallel (2)'!Q8</f>
      </c>
      <c r="R7" s="7">
        <f>'3-Months Parallel (2)'!R8</f>
      </c>
      <c r="S7" s="7">
        <f>'3-Months Parallel (2)'!S8</f>
      </c>
      <c r="T7" s="7">
        <f>'3-Months Parallel (2)'!T8</f>
      </c>
      <c r="U7" s="7" t="str">
        <f>'3-Months Parallel (2)'!U8</f>
        <v>*</v>
      </c>
      <c r="V7" s="7" t="str">
        <f>'3-Months Parallel (2)'!V8</f>
        <v>*</v>
      </c>
      <c r="W7" s="7">
        <f>'3-Months Parallel (2)'!W8</f>
      </c>
      <c r="X7" s="7">
        <f>'3-Months Parallel (2)'!X8</f>
      </c>
      <c r="Y7" s="7">
        <f>'3-Months Parallel (2)'!Y8</f>
      </c>
      <c r="Z7" s="7">
        <f>'3-Months Parallel (2)'!Z8</f>
      </c>
      <c r="AA7" s="7">
        <f>'3-Months Parallel (2)'!AA8</f>
      </c>
      <c r="AB7" s="7" t="str">
        <f>'3-Months Parallel (2)'!AB8</f>
        <v>*</v>
      </c>
      <c r="AC7" s="7" t="str">
        <f>'3-Months Parallel (2)'!AC8</f>
        <v>*</v>
      </c>
      <c r="AD7" s="7">
        <f>'3-Months Parallel (2)'!AD8</f>
      </c>
      <c r="AE7" s="7">
        <f>'3-Months Parallel (2)'!AE8</f>
      </c>
      <c r="AF7" s="7">
        <f>'3-Months Parallel (2)'!AF8</f>
      </c>
      <c r="AG7"/>
      <c r="AH7"/>
      <c r="AI7"/>
      <c r="AJ7"/>
      <c r="AK7"/>
      <c r="AL7"/>
    </row>
    <row r="8" spans="1:38" s="6" customFormat="1" ht="13.5">
      <c r="A8" s="26"/>
      <c r="B8" s="7">
        <f>'3-Months Parallel (2)'!B9</f>
      </c>
      <c r="C8" s="7">
        <f>'3-Months Parallel (2)'!C9</f>
      </c>
      <c r="D8" s="7">
        <f>'3-Months Parallel (2)'!D9</f>
      </c>
      <c r="E8" s="7">
        <f>'3-Months Parallel (2)'!E9</f>
      </c>
      <c r="F8" s="7">
        <f>'3-Months Parallel (2)'!F9</f>
      </c>
      <c r="G8" s="7" t="str">
        <f>'3-Months Parallel (2)'!G9</f>
        <v>*</v>
      </c>
      <c r="H8" s="7" t="str">
        <f>'3-Months Parallel (2)'!H9</f>
        <v>*</v>
      </c>
      <c r="I8" s="7">
        <f>'3-Months Parallel (2)'!I9</f>
      </c>
      <c r="J8" s="7">
        <f>'3-Months Parallel (2)'!J9</f>
      </c>
      <c r="K8" s="7">
        <f>'3-Months Parallel (2)'!K9</f>
      </c>
      <c r="L8" s="7">
        <f>'3-Months Parallel (2)'!L9</f>
      </c>
      <c r="M8" s="7">
        <f>'3-Months Parallel (2)'!M9</f>
      </c>
      <c r="N8" s="7" t="str">
        <f>'3-Months Parallel (2)'!N9</f>
        <v>*</v>
      </c>
      <c r="O8" s="7" t="str">
        <f>'3-Months Parallel (2)'!O9</f>
        <v>*</v>
      </c>
      <c r="P8" s="7">
        <f>'3-Months Parallel (2)'!P9</f>
      </c>
      <c r="Q8" s="7">
        <f>'3-Months Parallel (2)'!Q9</f>
      </c>
      <c r="R8" s="7">
        <f>'3-Months Parallel (2)'!R9</f>
      </c>
      <c r="S8" s="7">
        <f>'3-Months Parallel (2)'!S9</f>
      </c>
      <c r="T8" s="7">
        <f>'3-Months Parallel (2)'!T9</f>
      </c>
      <c r="U8" s="7" t="str">
        <f>'3-Months Parallel (2)'!U9</f>
        <v>*</v>
      </c>
      <c r="V8" s="7" t="str">
        <f>'3-Months Parallel (2)'!V9</f>
        <v>*</v>
      </c>
      <c r="W8" s="7">
        <f>'3-Months Parallel (2)'!W9</f>
      </c>
      <c r="X8" s="7">
        <f>'3-Months Parallel (2)'!X9</f>
      </c>
      <c r="Y8" s="7">
        <f>'3-Months Parallel (2)'!Y9</f>
      </c>
      <c r="Z8" s="7">
        <f>'3-Months Parallel (2)'!Z9</f>
      </c>
      <c r="AA8" s="7">
        <f>'3-Months Parallel (2)'!AA9</f>
      </c>
      <c r="AB8" s="7" t="str">
        <f>'3-Months Parallel (2)'!AB9</f>
        <v>*</v>
      </c>
      <c r="AC8" s="7" t="str">
        <f>'3-Months Parallel (2)'!AC9</f>
        <v>*</v>
      </c>
      <c r="AD8" s="7">
        <f>'3-Months Parallel (2)'!AD9</f>
      </c>
      <c r="AE8" s="7">
        <f>'3-Months Parallel (2)'!AE9</f>
      </c>
      <c r="AF8" s="7">
        <f>'3-Months Parallel (2)'!AF9</f>
      </c>
      <c r="AG8"/>
      <c r="AH8"/>
      <c r="AI8"/>
      <c r="AJ8"/>
      <c r="AK8"/>
      <c r="AL8"/>
    </row>
    <row r="9" spans="1:38" s="6" customFormat="1" ht="13.5">
      <c r="A9" s="26"/>
      <c r="B9" s="7">
        <f>'3-Months Parallel (2)'!B10</f>
      </c>
      <c r="C9" s="7">
        <f>'3-Months Parallel (2)'!C10</f>
      </c>
      <c r="D9" s="7">
        <f>'3-Months Parallel (2)'!D10</f>
      </c>
      <c r="E9" s="7">
        <f>'3-Months Parallel (2)'!E10</f>
      </c>
      <c r="F9" s="7">
        <f>'3-Months Parallel (2)'!F10</f>
      </c>
      <c r="G9" s="7" t="str">
        <f>'3-Months Parallel (2)'!G10</f>
        <v>*</v>
      </c>
      <c r="H9" s="7" t="str">
        <f>'3-Months Parallel (2)'!H10</f>
        <v>*</v>
      </c>
      <c r="I9" s="7">
        <f>'3-Months Parallel (2)'!I10</f>
      </c>
      <c r="J9" s="7">
        <f>'3-Months Parallel (2)'!J10</f>
      </c>
      <c r="K9" s="7">
        <f>'3-Months Parallel (2)'!K10</f>
      </c>
      <c r="L9" s="7">
        <f>'3-Months Parallel (2)'!L10</f>
      </c>
      <c r="M9" s="7">
        <f>'3-Months Parallel (2)'!M10</f>
      </c>
      <c r="N9" s="7" t="str">
        <f>'3-Months Parallel (2)'!N10</f>
        <v>*</v>
      </c>
      <c r="O9" s="7" t="str">
        <f>'3-Months Parallel (2)'!O10</f>
        <v>*</v>
      </c>
      <c r="P9" s="7">
        <f>'3-Months Parallel (2)'!P10</f>
      </c>
      <c r="Q9" s="7">
        <f>'3-Months Parallel (2)'!Q10</f>
      </c>
      <c r="R9" s="7">
        <f>'3-Months Parallel (2)'!R10</f>
      </c>
      <c r="S9" s="7">
        <f>'3-Months Parallel (2)'!S10</f>
      </c>
      <c r="T9" s="7">
        <f>'3-Months Parallel (2)'!T10</f>
      </c>
      <c r="U9" s="7" t="str">
        <f>'3-Months Parallel (2)'!U10</f>
        <v>*</v>
      </c>
      <c r="V9" s="7" t="str">
        <f>'3-Months Parallel (2)'!V10</f>
        <v>*</v>
      </c>
      <c r="W9" s="7">
        <f>'3-Months Parallel (2)'!W10</f>
      </c>
      <c r="X9" s="7">
        <f>'3-Months Parallel (2)'!X10</f>
      </c>
      <c r="Y9" s="7">
        <f>'3-Months Parallel (2)'!Y10</f>
      </c>
      <c r="Z9" s="7">
        <f>'3-Months Parallel (2)'!Z10</f>
      </c>
      <c r="AA9" s="7">
        <f>'3-Months Parallel (2)'!AA10</f>
      </c>
      <c r="AB9" s="7" t="str">
        <f>'3-Months Parallel (2)'!AB10</f>
        <v>*</v>
      </c>
      <c r="AC9" s="7" t="str">
        <f>'3-Months Parallel (2)'!AC10</f>
        <v>*</v>
      </c>
      <c r="AD9" s="7">
        <f>'3-Months Parallel (2)'!AD10</f>
      </c>
      <c r="AE9" s="7">
        <f>'3-Months Parallel (2)'!AE10</f>
      </c>
      <c r="AF9" s="7">
        <f>'3-Months Parallel (2)'!AF10</f>
      </c>
      <c r="AG9"/>
      <c r="AH9"/>
      <c r="AI9"/>
      <c r="AJ9"/>
      <c r="AK9"/>
      <c r="AL9"/>
    </row>
    <row r="10" spans="1:38" s="6" customFormat="1" ht="13.5">
      <c r="A10" s="26"/>
      <c r="B10" s="7">
        <f>'3-Months Parallel (2)'!B11</f>
      </c>
      <c r="C10" s="7">
        <f>'3-Months Parallel (2)'!C11</f>
      </c>
      <c r="D10" s="7">
        <f>'3-Months Parallel (2)'!D11</f>
      </c>
      <c r="E10" s="7">
        <f>'3-Months Parallel (2)'!E11</f>
      </c>
      <c r="F10" s="7">
        <f>'3-Months Parallel (2)'!F11</f>
      </c>
      <c r="G10" s="7" t="str">
        <f>'3-Months Parallel (2)'!G11</f>
        <v>*</v>
      </c>
      <c r="H10" s="7" t="str">
        <f>'3-Months Parallel (2)'!H11</f>
        <v>*</v>
      </c>
      <c r="I10" s="7">
        <f>'3-Months Parallel (2)'!I11</f>
      </c>
      <c r="J10" s="7">
        <f>'3-Months Parallel (2)'!J11</f>
      </c>
      <c r="K10" s="7">
        <f>'3-Months Parallel (2)'!K11</f>
      </c>
      <c r="L10" s="7">
        <f>'3-Months Parallel (2)'!L11</f>
      </c>
      <c r="M10" s="7">
        <f>'3-Months Parallel (2)'!M11</f>
      </c>
      <c r="N10" s="7" t="str">
        <f>'3-Months Parallel (2)'!N11</f>
        <v>*</v>
      </c>
      <c r="O10" s="7" t="str">
        <f>'3-Months Parallel (2)'!O11</f>
        <v>*</v>
      </c>
      <c r="P10" s="7">
        <f>'3-Months Parallel (2)'!P11</f>
      </c>
      <c r="Q10" s="7">
        <f>'3-Months Parallel (2)'!Q11</f>
      </c>
      <c r="R10" s="7">
        <f>'3-Months Parallel (2)'!R11</f>
      </c>
      <c r="S10" s="7">
        <f>'3-Months Parallel (2)'!S11</f>
      </c>
      <c r="T10" s="7">
        <f>'3-Months Parallel (2)'!T11</f>
      </c>
      <c r="U10" s="7" t="str">
        <f>'3-Months Parallel (2)'!U11</f>
        <v>*</v>
      </c>
      <c r="V10" s="7" t="str">
        <f>'3-Months Parallel (2)'!V11</f>
        <v>*</v>
      </c>
      <c r="W10" s="7">
        <f>'3-Months Parallel (2)'!W11</f>
      </c>
      <c r="X10" s="7">
        <f>'3-Months Parallel (2)'!X11</f>
      </c>
      <c r="Y10" s="7">
        <f>'3-Months Parallel (2)'!Y11</f>
      </c>
      <c r="Z10" s="7">
        <f>'3-Months Parallel (2)'!Z11</f>
      </c>
      <c r="AA10" s="7">
        <f>'3-Months Parallel (2)'!AA11</f>
      </c>
      <c r="AB10" s="7" t="str">
        <f>'3-Months Parallel (2)'!AB11</f>
        <v>*</v>
      </c>
      <c r="AC10" s="7" t="str">
        <f>'3-Months Parallel (2)'!AC11</f>
        <v>*</v>
      </c>
      <c r="AD10" s="7">
        <f>'3-Months Parallel (2)'!AD11</f>
      </c>
      <c r="AE10" s="7">
        <f>'3-Months Parallel (2)'!AE11</f>
      </c>
      <c r="AF10" s="7">
        <f>'3-Months Parallel (2)'!AF11</f>
      </c>
      <c r="AG10"/>
      <c r="AH10"/>
      <c r="AI10"/>
      <c r="AJ10"/>
      <c r="AK10"/>
      <c r="AL10"/>
    </row>
    <row r="11" spans="1:38" s="6" customFormat="1" ht="13.5">
      <c r="A11" s="26"/>
      <c r="B11" s="7">
        <f>'3-Months Parallel (2)'!B12</f>
      </c>
      <c r="C11" s="7">
        <f>'3-Months Parallel (2)'!C12</f>
      </c>
      <c r="D11" s="7">
        <f>'3-Months Parallel (2)'!D12</f>
      </c>
      <c r="E11" s="7">
        <f>'3-Months Parallel (2)'!E12</f>
      </c>
      <c r="F11" s="7">
        <f>'3-Months Parallel (2)'!F12</f>
      </c>
      <c r="G11" s="7" t="str">
        <f>'3-Months Parallel (2)'!G12</f>
        <v>*</v>
      </c>
      <c r="H11" s="7" t="str">
        <f>'3-Months Parallel (2)'!H12</f>
        <v>*</v>
      </c>
      <c r="I11" s="7">
        <f>'3-Months Parallel (2)'!I12</f>
      </c>
      <c r="J11" s="7">
        <f>'3-Months Parallel (2)'!J12</f>
      </c>
      <c r="K11" s="7">
        <f>'3-Months Parallel (2)'!K12</f>
      </c>
      <c r="L11" s="7">
        <f>'3-Months Parallel (2)'!L12</f>
      </c>
      <c r="M11" s="7">
        <f>'3-Months Parallel (2)'!M12</f>
      </c>
      <c r="N11" s="7" t="str">
        <f>'3-Months Parallel (2)'!N12</f>
        <v>*</v>
      </c>
      <c r="O11" s="7" t="str">
        <f>'3-Months Parallel (2)'!O12</f>
        <v>*</v>
      </c>
      <c r="P11" s="7">
        <f>'3-Months Parallel (2)'!P12</f>
      </c>
      <c r="Q11" s="7">
        <f>'3-Months Parallel (2)'!Q12</f>
      </c>
      <c r="R11" s="7">
        <f>'3-Months Parallel (2)'!R12</f>
      </c>
      <c r="S11" s="7">
        <f>'3-Months Parallel (2)'!S12</f>
      </c>
      <c r="T11" s="7">
        <f>'3-Months Parallel (2)'!T12</f>
      </c>
      <c r="U11" s="7" t="str">
        <f>'3-Months Parallel (2)'!U12</f>
        <v>*</v>
      </c>
      <c r="V11" s="7" t="str">
        <f>'3-Months Parallel (2)'!V12</f>
        <v>*</v>
      </c>
      <c r="W11" s="7">
        <f>'3-Months Parallel (2)'!W12</f>
      </c>
      <c r="X11" s="7">
        <f>'3-Months Parallel (2)'!X12</f>
      </c>
      <c r="Y11" s="7">
        <f>'3-Months Parallel (2)'!Y12</f>
      </c>
      <c r="Z11" s="7">
        <f>'3-Months Parallel (2)'!Z12</f>
      </c>
      <c r="AA11" s="7">
        <f>'3-Months Parallel (2)'!AA12</f>
      </c>
      <c r="AB11" s="7" t="str">
        <f>'3-Months Parallel (2)'!AB12</f>
        <v>*</v>
      </c>
      <c r="AC11" s="7" t="str">
        <f>'3-Months Parallel (2)'!AC12</f>
        <v>*</v>
      </c>
      <c r="AD11" s="7">
        <f>'3-Months Parallel (2)'!AD12</f>
      </c>
      <c r="AE11" s="7">
        <f>'3-Months Parallel (2)'!AE12</f>
      </c>
      <c r="AF11" s="7">
        <f>'3-Months Parallel (2)'!AF12</f>
      </c>
      <c r="AG11"/>
      <c r="AH11"/>
      <c r="AI11"/>
      <c r="AJ11"/>
      <c r="AK11"/>
      <c r="AL11"/>
    </row>
    <row r="12" spans="1:38" s="6" customFormat="1" ht="13.5">
      <c r="A12" s="26"/>
      <c r="B12" s="7">
        <f>'3-Months Parallel (2)'!B13</f>
      </c>
      <c r="C12" s="7">
        <f>'3-Months Parallel (2)'!C13</f>
      </c>
      <c r="D12" s="7">
        <f>'3-Months Parallel (2)'!D13</f>
      </c>
      <c r="E12" s="7">
        <f>'3-Months Parallel (2)'!E13</f>
      </c>
      <c r="F12" s="7">
        <f>'3-Months Parallel (2)'!F13</f>
      </c>
      <c r="G12" s="7" t="str">
        <f>'3-Months Parallel (2)'!G13</f>
        <v>*</v>
      </c>
      <c r="H12" s="7" t="str">
        <f>'3-Months Parallel (2)'!H13</f>
        <v>*</v>
      </c>
      <c r="I12" s="7">
        <f>'3-Months Parallel (2)'!I13</f>
      </c>
      <c r="J12" s="7">
        <f>'3-Months Parallel (2)'!J13</f>
      </c>
      <c r="K12" s="7">
        <f>'3-Months Parallel (2)'!K13</f>
      </c>
      <c r="L12" s="7">
        <f>'3-Months Parallel (2)'!L13</f>
      </c>
      <c r="M12" s="7">
        <f>'3-Months Parallel (2)'!M13</f>
      </c>
      <c r="N12" s="7" t="str">
        <f>'3-Months Parallel (2)'!N13</f>
        <v>*</v>
      </c>
      <c r="O12" s="7" t="str">
        <f>'3-Months Parallel (2)'!O13</f>
        <v>*</v>
      </c>
      <c r="P12" s="7">
        <f>'3-Months Parallel (2)'!P13</f>
      </c>
      <c r="Q12" s="7">
        <f>'3-Months Parallel (2)'!Q13</f>
      </c>
      <c r="R12" s="7">
        <f>'3-Months Parallel (2)'!R13</f>
      </c>
      <c r="S12" s="7">
        <f>'3-Months Parallel (2)'!S13</f>
      </c>
      <c r="T12" s="7">
        <f>'3-Months Parallel (2)'!T13</f>
      </c>
      <c r="U12" s="7" t="str">
        <f>'3-Months Parallel (2)'!U13</f>
        <v>*</v>
      </c>
      <c r="V12" s="7" t="str">
        <f>'3-Months Parallel (2)'!V13</f>
        <v>*</v>
      </c>
      <c r="W12" s="7">
        <f>'3-Months Parallel (2)'!W13</f>
      </c>
      <c r="X12" s="7">
        <f>'3-Months Parallel (2)'!X13</f>
      </c>
      <c r="Y12" s="7">
        <f>'3-Months Parallel (2)'!Y13</f>
      </c>
      <c r="Z12" s="7">
        <f>'3-Months Parallel (2)'!Z13</f>
      </c>
      <c r="AA12" s="7">
        <f>'3-Months Parallel (2)'!AA13</f>
      </c>
      <c r="AB12" s="7" t="str">
        <f>'3-Months Parallel (2)'!AB13</f>
        <v>*</v>
      </c>
      <c r="AC12" s="7" t="str">
        <f>'3-Months Parallel (2)'!AC13</f>
        <v>*</v>
      </c>
      <c r="AD12" s="7">
        <f>'3-Months Parallel (2)'!AD13</f>
      </c>
      <c r="AE12" s="7">
        <f>'3-Months Parallel (2)'!AE13</f>
      </c>
      <c r="AF12" s="7">
        <f>'3-Months Parallel (2)'!AF13</f>
      </c>
      <c r="AG12"/>
      <c r="AH12"/>
      <c r="AI12"/>
      <c r="AJ12"/>
      <c r="AK12"/>
      <c r="AL12"/>
    </row>
    <row r="13" spans="1:38" s="6" customFormat="1" ht="13.5">
      <c r="A13" s="26"/>
      <c r="B13" s="7">
        <f>'3-Months Parallel (2)'!B14</f>
      </c>
      <c r="C13" s="7">
        <f>'3-Months Parallel (2)'!C14</f>
      </c>
      <c r="D13" s="7">
        <f>'3-Months Parallel (2)'!D14</f>
      </c>
      <c r="E13" s="7">
        <f>'3-Months Parallel (2)'!E14</f>
      </c>
      <c r="F13" s="7">
        <f>'3-Months Parallel (2)'!F14</f>
      </c>
      <c r="G13" s="7" t="str">
        <f>'3-Months Parallel (2)'!G14</f>
        <v>*</v>
      </c>
      <c r="H13" s="7" t="str">
        <f>'3-Months Parallel (2)'!H14</f>
        <v>*</v>
      </c>
      <c r="I13" s="7">
        <f>'3-Months Parallel (2)'!I14</f>
      </c>
      <c r="J13" s="7">
        <f>'3-Months Parallel (2)'!J14</f>
      </c>
      <c r="K13" s="7">
        <f>'3-Months Parallel (2)'!K14</f>
      </c>
      <c r="L13" s="7">
        <f>'3-Months Parallel (2)'!L14</f>
      </c>
      <c r="M13" s="7">
        <f>'3-Months Parallel (2)'!M14</f>
      </c>
      <c r="N13" s="7" t="str">
        <f>'3-Months Parallel (2)'!N14</f>
        <v>*</v>
      </c>
      <c r="O13" s="7" t="str">
        <f>'3-Months Parallel (2)'!O14</f>
        <v>*</v>
      </c>
      <c r="P13" s="7">
        <f>'3-Months Parallel (2)'!P14</f>
      </c>
      <c r="Q13" s="7">
        <f>'3-Months Parallel (2)'!Q14</f>
      </c>
      <c r="R13" s="7">
        <f>'3-Months Parallel (2)'!R14</f>
      </c>
      <c r="S13" s="7">
        <f>'3-Months Parallel (2)'!S14</f>
      </c>
      <c r="T13" s="7">
        <f>'3-Months Parallel (2)'!T14</f>
      </c>
      <c r="U13" s="7" t="str">
        <f>'3-Months Parallel (2)'!U14</f>
        <v>*</v>
      </c>
      <c r="V13" s="7" t="str">
        <f>'3-Months Parallel (2)'!V14</f>
        <v>*</v>
      </c>
      <c r="W13" s="7">
        <f>'3-Months Parallel (2)'!W14</f>
      </c>
      <c r="X13" s="7">
        <f>'3-Months Parallel (2)'!X14</f>
      </c>
      <c r="Y13" s="7">
        <f>'3-Months Parallel (2)'!Y14</f>
      </c>
      <c r="Z13" s="7">
        <f>'3-Months Parallel (2)'!Z14</f>
      </c>
      <c r="AA13" s="7">
        <f>'3-Months Parallel (2)'!AA14</f>
      </c>
      <c r="AB13" s="7" t="str">
        <f>'3-Months Parallel (2)'!AB14</f>
        <v>*</v>
      </c>
      <c r="AC13" s="7" t="str">
        <f>'3-Months Parallel (2)'!AC14</f>
        <v>*</v>
      </c>
      <c r="AD13" s="7">
        <f>'3-Months Parallel (2)'!AD14</f>
      </c>
      <c r="AE13" s="7">
        <f>'3-Months Parallel (2)'!AE14</f>
      </c>
      <c r="AF13" s="7">
        <f>'3-Months Parallel (2)'!AF14</f>
      </c>
      <c r="AG13"/>
      <c r="AH13"/>
      <c r="AI13"/>
      <c r="AJ13"/>
      <c r="AK13"/>
      <c r="AL13"/>
    </row>
    <row r="14" spans="1:38" s="6" customFormat="1" ht="13.5">
      <c r="A14" s="26"/>
      <c r="B14" s="7">
        <f>'3-Months Parallel (2)'!B15</f>
      </c>
      <c r="C14" s="7">
        <f>'3-Months Parallel (2)'!C15</f>
      </c>
      <c r="D14" s="7">
        <f>'3-Months Parallel (2)'!D15</f>
      </c>
      <c r="E14" s="7">
        <f>'3-Months Parallel (2)'!E15</f>
      </c>
      <c r="F14" s="7">
        <f>'3-Months Parallel (2)'!F15</f>
      </c>
      <c r="G14" s="7" t="str">
        <f>'3-Months Parallel (2)'!G15</f>
        <v>*</v>
      </c>
      <c r="H14" s="7" t="str">
        <f>'3-Months Parallel (2)'!H15</f>
        <v>*</v>
      </c>
      <c r="I14" s="7">
        <f>'3-Months Parallel (2)'!I15</f>
      </c>
      <c r="J14" s="7">
        <f>'3-Months Parallel (2)'!J15</f>
      </c>
      <c r="K14" s="7">
        <f>'3-Months Parallel (2)'!K15</f>
      </c>
      <c r="L14" s="7">
        <f>'3-Months Parallel (2)'!L15</f>
      </c>
      <c r="M14" s="7">
        <f>'3-Months Parallel (2)'!M15</f>
      </c>
      <c r="N14" s="7" t="str">
        <f>'3-Months Parallel (2)'!N15</f>
        <v>*</v>
      </c>
      <c r="O14" s="7" t="str">
        <f>'3-Months Parallel (2)'!O15</f>
        <v>*</v>
      </c>
      <c r="P14" s="7">
        <f>'3-Months Parallel (2)'!P15</f>
      </c>
      <c r="Q14" s="7">
        <f>'3-Months Parallel (2)'!Q15</f>
      </c>
      <c r="R14" s="7">
        <f>'3-Months Parallel (2)'!R15</f>
      </c>
      <c r="S14" s="7">
        <f>'3-Months Parallel (2)'!S15</f>
      </c>
      <c r="T14" s="7">
        <f>'3-Months Parallel (2)'!T15</f>
      </c>
      <c r="U14" s="7" t="str">
        <f>'3-Months Parallel (2)'!U15</f>
        <v>*</v>
      </c>
      <c r="V14" s="7" t="str">
        <f>'3-Months Parallel (2)'!V15</f>
        <v>*</v>
      </c>
      <c r="W14" s="7">
        <f>'3-Months Parallel (2)'!W15</f>
      </c>
      <c r="X14" s="7">
        <f>'3-Months Parallel (2)'!X15</f>
      </c>
      <c r="Y14" s="7">
        <f>'3-Months Parallel (2)'!Y15</f>
      </c>
      <c r="Z14" s="7">
        <f>'3-Months Parallel (2)'!Z15</f>
      </c>
      <c r="AA14" s="7">
        <f>'3-Months Parallel (2)'!AA15</f>
      </c>
      <c r="AB14" s="7" t="str">
        <f>'3-Months Parallel (2)'!AB15</f>
        <v>*</v>
      </c>
      <c r="AC14" s="7" t="str">
        <f>'3-Months Parallel (2)'!AC15</f>
        <v>*</v>
      </c>
      <c r="AD14" s="7">
        <f>'3-Months Parallel (2)'!AD15</f>
      </c>
      <c r="AE14" s="7">
        <f>'3-Months Parallel (2)'!AE15</f>
      </c>
      <c r="AF14" s="7">
        <f>'3-Months Parallel (2)'!AF15</f>
      </c>
      <c r="AG14"/>
      <c r="AH14"/>
      <c r="AI14"/>
      <c r="AJ14"/>
      <c r="AK14"/>
      <c r="AL14"/>
    </row>
    <row r="15" spans="1:38" s="6" customFormat="1" ht="13.5">
      <c r="A15" s="26"/>
      <c r="B15" s="7">
        <f>'3-Months Parallel (2)'!B16</f>
      </c>
      <c r="C15" s="7">
        <f>'3-Months Parallel (2)'!C16</f>
      </c>
      <c r="D15" s="7">
        <f>'3-Months Parallel (2)'!D16</f>
      </c>
      <c r="E15" s="7">
        <f>'3-Months Parallel (2)'!E16</f>
      </c>
      <c r="F15" s="7">
        <f>'3-Months Parallel (2)'!F16</f>
      </c>
      <c r="G15" s="7" t="str">
        <f>'3-Months Parallel (2)'!G16</f>
        <v>*</v>
      </c>
      <c r="H15" s="7" t="str">
        <f>'3-Months Parallel (2)'!H16</f>
        <v>*</v>
      </c>
      <c r="I15" s="7">
        <f>'3-Months Parallel (2)'!I16</f>
      </c>
      <c r="J15" s="7">
        <f>'3-Months Parallel (2)'!J16</f>
      </c>
      <c r="K15" s="7">
        <f>'3-Months Parallel (2)'!K16</f>
      </c>
      <c r="L15" s="7">
        <f>'3-Months Parallel (2)'!L16</f>
      </c>
      <c r="M15" s="7">
        <f>'3-Months Parallel (2)'!M16</f>
      </c>
      <c r="N15" s="7" t="str">
        <f>'3-Months Parallel (2)'!N16</f>
        <v>*</v>
      </c>
      <c r="O15" s="7" t="str">
        <f>'3-Months Parallel (2)'!O16</f>
        <v>*</v>
      </c>
      <c r="P15" s="7">
        <f>'3-Months Parallel (2)'!P16</f>
      </c>
      <c r="Q15" s="7">
        <f>'3-Months Parallel (2)'!Q16</f>
      </c>
      <c r="R15" s="7">
        <f>'3-Months Parallel (2)'!R16</f>
      </c>
      <c r="S15" s="7">
        <f>'3-Months Parallel (2)'!S16</f>
      </c>
      <c r="T15" s="7">
        <f>'3-Months Parallel (2)'!T16</f>
      </c>
      <c r="U15" s="7" t="str">
        <f>'3-Months Parallel (2)'!U16</f>
        <v>*</v>
      </c>
      <c r="V15" s="7" t="str">
        <f>'3-Months Parallel (2)'!V16</f>
        <v>*</v>
      </c>
      <c r="W15" s="7">
        <f>'3-Months Parallel (2)'!W16</f>
      </c>
      <c r="X15" s="7">
        <f>'3-Months Parallel (2)'!X16</f>
      </c>
      <c r="Y15" s="7">
        <f>'3-Months Parallel (2)'!Y16</f>
      </c>
      <c r="Z15" s="7">
        <f>'3-Months Parallel (2)'!Z16</f>
      </c>
      <c r="AA15" s="7">
        <f>'3-Months Parallel (2)'!AA16</f>
      </c>
      <c r="AB15" s="7" t="str">
        <f>'3-Months Parallel (2)'!AB16</f>
        <v>*</v>
      </c>
      <c r="AC15" s="7" t="str">
        <f>'3-Months Parallel (2)'!AC16</f>
        <v>*</v>
      </c>
      <c r="AD15" s="7">
        <f>'3-Months Parallel (2)'!AD16</f>
      </c>
      <c r="AE15" s="7">
        <f>'3-Months Parallel (2)'!AE16</f>
      </c>
      <c r="AF15" s="7">
        <f>'3-Months Parallel (2)'!AF16</f>
      </c>
      <c r="AG15"/>
      <c r="AH15"/>
      <c r="AI15"/>
      <c r="AJ15"/>
      <c r="AK15"/>
      <c r="AL15"/>
    </row>
    <row r="16" spans="1:38" s="6" customFormat="1" ht="30" customHeight="1">
      <c r="A16" s="23">
        <f>'3-Months Parallel (2)'!A17</f>
        <v>45323</v>
      </c>
      <c r="B16" s="55">
        <f>'3-Months Parallel (2)'!B18</f>
      </c>
      <c r="C16" s="55">
        <f>'3-Months Parallel (2)'!C18</f>
      </c>
      <c r="D16" s="55">
        <f>'3-Months Parallel (2)'!D18</f>
      </c>
      <c r="E16" s="55">
        <f>'3-Months Parallel (2)'!E18</f>
      </c>
      <c r="F16" s="55" t="str">
        <f>'3-Months Parallel (2)'!F18</f>
        <v>Week 6</v>
      </c>
      <c r="G16" s="55">
        <f>'3-Months Parallel (2)'!G18</f>
      </c>
      <c r="H16" s="55">
        <f>'3-Months Parallel (2)'!H18</f>
      </c>
      <c r="I16" s="55">
        <f>'3-Months Parallel (2)'!I18</f>
      </c>
      <c r="J16" s="55">
        <f>'3-Months Parallel (2)'!J18</f>
      </c>
      <c r="K16" s="55">
        <f>'3-Months Parallel (2)'!K18</f>
      </c>
      <c r="L16" s="55">
        <f>'3-Months Parallel (2)'!L18</f>
      </c>
      <c r="M16" s="55" t="str">
        <f>'3-Months Parallel (2)'!M18</f>
        <v>Week 7</v>
      </c>
      <c r="N16" s="55">
        <f>'3-Months Parallel (2)'!N18</f>
      </c>
      <c r="O16" s="55">
        <f>'3-Months Parallel (2)'!O18</f>
      </c>
      <c r="P16" s="55">
        <f>'3-Months Parallel (2)'!P18</f>
      </c>
      <c r="Q16" s="55">
        <f>'3-Months Parallel (2)'!Q18</f>
      </c>
      <c r="R16" s="55">
        <f>'3-Months Parallel (2)'!R18</f>
      </c>
      <c r="S16" s="55">
        <f>'3-Months Parallel (2)'!S18</f>
      </c>
      <c r="T16" s="55" t="str">
        <f>'3-Months Parallel (2)'!T18</f>
        <v>Week 8</v>
      </c>
      <c r="U16" s="55">
        <f>'3-Months Parallel (2)'!U18</f>
      </c>
      <c r="V16" s="55">
        <f>'3-Months Parallel (2)'!V18</f>
      </c>
      <c r="W16" s="55">
        <f>'3-Months Parallel (2)'!W18</f>
      </c>
      <c r="X16" s="55">
        <f>'3-Months Parallel (2)'!X18</f>
      </c>
      <c r="Y16" s="55">
        <f>'3-Months Parallel (2)'!Y18</f>
      </c>
      <c r="Z16" s="55">
        <f>'3-Months Parallel (2)'!Z18</f>
      </c>
      <c r="AA16" s="55" t="str">
        <f>'3-Months Parallel (2)'!AA18</f>
        <v>Week 9</v>
      </c>
      <c r="AB16" s="55">
        <f>'3-Months Parallel (2)'!AB18</f>
      </c>
      <c r="AC16" s="55">
        <f>'3-Months Parallel (2)'!AC18</f>
      </c>
      <c r="AD16" s="55">
        <f>'3-Months Parallel (2)'!AD18</f>
      </c>
      <c r="AE16" s="55">
        <f>'3-Months Parallel (2)'!AE18</f>
      </c>
      <c r="AF16" s="55">
        <f>'3-Months Parallel (2)'!AF18</f>
      </c>
      <c r="AG16"/>
      <c r="AH16"/>
      <c r="AI16"/>
      <c r="AJ16"/>
      <c r="AK16"/>
      <c r="AL16"/>
    </row>
    <row r="17" spans="1:38" s="6" customFormat="1" ht="14.25">
      <c r="A17" s="26"/>
      <c r="B17" s="19">
        <f>'3-Months Parallel (2)'!B19</f>
        <v>45323</v>
      </c>
      <c r="C17" s="20">
        <f>'3-Months Parallel (2)'!C19</f>
        <v>45324</v>
      </c>
      <c r="D17" s="19">
        <f>'3-Months Parallel (2)'!D19</f>
        <v>45325</v>
      </c>
      <c r="E17" s="20">
        <f>'3-Months Parallel (2)'!E19</f>
        <v>45326</v>
      </c>
      <c r="F17" s="20">
        <f>'3-Months Parallel (2)'!F19</f>
        <v>45327</v>
      </c>
      <c r="G17" s="20">
        <f>'3-Months Parallel (2)'!G19</f>
        <v>45328</v>
      </c>
      <c r="H17" s="20">
        <f>'3-Months Parallel (2)'!H19</f>
        <v>45329</v>
      </c>
      <c r="I17" s="20">
        <f>'3-Months Parallel (2)'!I19</f>
        <v>45330</v>
      </c>
      <c r="J17" s="20">
        <f>'3-Months Parallel (2)'!J19</f>
        <v>45331</v>
      </c>
      <c r="K17" s="19">
        <f>'3-Months Parallel (2)'!K19</f>
        <v>45332</v>
      </c>
      <c r="L17" s="20">
        <f>'3-Months Parallel (2)'!L19</f>
        <v>45333</v>
      </c>
      <c r="M17" s="20">
        <f>'3-Months Parallel (2)'!M19</f>
        <v>45334</v>
      </c>
      <c r="N17" s="20">
        <f>'3-Months Parallel (2)'!N19</f>
        <v>45335</v>
      </c>
      <c r="O17" s="20">
        <f>'3-Months Parallel (2)'!O19</f>
        <v>45336</v>
      </c>
      <c r="P17" s="20">
        <f>'3-Months Parallel (2)'!P19</f>
        <v>45337</v>
      </c>
      <c r="Q17" s="20">
        <f>'3-Months Parallel (2)'!Q19</f>
        <v>45338</v>
      </c>
      <c r="R17" s="19">
        <f>'3-Months Parallel (2)'!R19</f>
        <v>45339</v>
      </c>
      <c r="S17" s="20">
        <f>'3-Months Parallel (2)'!S19</f>
        <v>45340</v>
      </c>
      <c r="T17" s="20">
        <f>'3-Months Parallel (2)'!T19</f>
        <v>45341</v>
      </c>
      <c r="U17" s="20">
        <f>'3-Months Parallel (2)'!U19</f>
        <v>45342</v>
      </c>
      <c r="V17" s="20">
        <f>'3-Months Parallel (2)'!V19</f>
        <v>45343</v>
      </c>
      <c r="W17" s="20">
        <f>'3-Months Parallel (2)'!W19</f>
        <v>45344</v>
      </c>
      <c r="X17" s="20">
        <f>'3-Months Parallel (2)'!X19</f>
        <v>45345</v>
      </c>
      <c r="Y17" s="19">
        <f>'3-Months Parallel (2)'!Y19</f>
        <v>45346</v>
      </c>
      <c r="Z17" s="20">
        <f>'3-Months Parallel (2)'!Z19</f>
        <v>45347</v>
      </c>
      <c r="AA17" s="20">
        <f>'3-Months Parallel (2)'!AA19</f>
        <v>45348</v>
      </c>
      <c r="AB17" s="20">
        <f>'3-Months Parallel (2)'!AB19</f>
        <v>45349</v>
      </c>
      <c r="AC17" s="20">
        <f>'3-Months Parallel (2)'!AC19</f>
        <v>45350</v>
      </c>
      <c r="AD17" s="20">
        <f>'3-Months Parallel (2)'!AD19</f>
        <v>45351</v>
      </c>
      <c r="AE17" s="20">
        <f>'3-Months Parallel (2)'!AE19</f>
      </c>
      <c r="AF17" s="19">
        <f>'3-Months Parallel (2)'!AF19</f>
      </c>
      <c r="AG17"/>
      <c r="AH17"/>
      <c r="AI17"/>
      <c r="AJ17"/>
      <c r="AK17"/>
      <c r="AL17"/>
    </row>
    <row r="18" spans="1:38" s="6" customFormat="1" ht="14.25">
      <c r="A18" s="26"/>
      <c r="B18" s="21">
        <f>'3-Months Parallel (2)'!B20</f>
        <v>5</v>
      </c>
      <c r="C18" s="22">
        <f>'3-Months Parallel (2)'!C20</f>
        <v>6</v>
      </c>
      <c r="D18" s="22">
        <f>'3-Months Parallel (2)'!D20</f>
        <v>7</v>
      </c>
      <c r="E18" s="22">
        <f>'3-Months Parallel (2)'!E20</f>
        <v>1</v>
      </c>
      <c r="F18" s="22">
        <f>'3-Months Parallel (2)'!F20</f>
        <v>2</v>
      </c>
      <c r="G18" s="22">
        <f>'3-Months Parallel (2)'!G20</f>
        <v>3</v>
      </c>
      <c r="H18" s="22">
        <f>'3-Months Parallel (2)'!H20</f>
        <v>4</v>
      </c>
      <c r="I18" s="22">
        <f>'3-Months Parallel (2)'!I20</f>
        <v>5</v>
      </c>
      <c r="J18" s="22">
        <f>'3-Months Parallel (2)'!J20</f>
        <v>6</v>
      </c>
      <c r="K18" s="22">
        <f>'3-Months Parallel (2)'!K20</f>
        <v>7</v>
      </c>
      <c r="L18" s="22">
        <f>'3-Months Parallel (2)'!L20</f>
        <v>1</v>
      </c>
      <c r="M18" s="22">
        <f>'3-Months Parallel (2)'!M20</f>
        <v>2</v>
      </c>
      <c r="N18" s="22">
        <f>'3-Months Parallel (2)'!N20</f>
        <v>3</v>
      </c>
      <c r="O18" s="22">
        <f>'3-Months Parallel (2)'!O20</f>
        <v>4</v>
      </c>
      <c r="P18" s="22">
        <f>'3-Months Parallel (2)'!P20</f>
        <v>5</v>
      </c>
      <c r="Q18" s="22">
        <f>'3-Months Parallel (2)'!Q20</f>
        <v>6</v>
      </c>
      <c r="R18" s="22">
        <f>'3-Months Parallel (2)'!R20</f>
        <v>7</v>
      </c>
      <c r="S18" s="22">
        <f>'3-Months Parallel (2)'!S20</f>
        <v>1</v>
      </c>
      <c r="T18" s="22">
        <f>'3-Months Parallel (2)'!T20</f>
        <v>2</v>
      </c>
      <c r="U18" s="22">
        <f>'3-Months Parallel (2)'!U20</f>
        <v>3</v>
      </c>
      <c r="V18" s="22">
        <f>'3-Months Parallel (2)'!V20</f>
        <v>4</v>
      </c>
      <c r="W18" s="22">
        <f>'3-Months Parallel (2)'!W20</f>
        <v>5</v>
      </c>
      <c r="X18" s="22">
        <f>'3-Months Parallel (2)'!X20</f>
        <v>6</v>
      </c>
      <c r="Y18" s="22">
        <f>'3-Months Parallel (2)'!Y20</f>
        <v>7</v>
      </c>
      <c r="Z18" s="22">
        <f>'3-Months Parallel (2)'!Z20</f>
        <v>1</v>
      </c>
      <c r="AA18" s="22">
        <f>'3-Months Parallel (2)'!AA20</f>
        <v>2</v>
      </c>
      <c r="AB18" s="22">
        <f>'3-Months Parallel (2)'!AB20</f>
        <v>3</v>
      </c>
      <c r="AC18" s="22">
        <f>'3-Months Parallel (2)'!AC20</f>
        <v>4</v>
      </c>
      <c r="AD18" s="22">
        <f>'3-Months Parallel (2)'!AD20</f>
        <v>5</v>
      </c>
      <c r="AE18" s="22">
        <f>'3-Months Parallel (2)'!AE20</f>
      </c>
      <c r="AF18" s="22">
        <f>'3-Months Parallel (2)'!AF20</f>
      </c>
      <c r="AG18"/>
      <c r="AH18"/>
      <c r="AI18"/>
      <c r="AJ18"/>
      <c r="AK18"/>
      <c r="AL18"/>
    </row>
    <row r="19" spans="1:38" s="6" customFormat="1" ht="13.5">
      <c r="A19" s="26"/>
      <c r="B19" s="7">
        <f>'3-Months Parallel (2)'!B21</f>
      </c>
      <c r="C19" s="7">
        <f>'3-Months Parallel (2)'!C21</f>
      </c>
      <c r="D19" s="7" t="str">
        <f>'3-Months Parallel (2)'!D21</f>
        <v>*</v>
      </c>
      <c r="E19" s="7" t="str">
        <f>'3-Months Parallel (2)'!E21</f>
        <v>*</v>
      </c>
      <c r="F19" s="7">
        <f>'3-Months Parallel (2)'!F21</f>
      </c>
      <c r="G19" s="7">
        <f>'3-Months Parallel (2)'!G21</f>
      </c>
      <c r="H19" s="7">
        <f>'3-Months Parallel (2)'!H21</f>
      </c>
      <c r="I19" s="7">
        <f>'3-Months Parallel (2)'!I21</f>
      </c>
      <c r="J19" s="7">
        <f>'3-Months Parallel (2)'!J21</f>
      </c>
      <c r="K19" s="7" t="str">
        <f>'3-Months Parallel (2)'!K21</f>
        <v>*</v>
      </c>
      <c r="L19" s="7" t="str">
        <f>'3-Months Parallel (2)'!L21</f>
        <v>*</v>
      </c>
      <c r="M19" s="7">
        <f>'3-Months Parallel (2)'!M21</f>
      </c>
      <c r="N19" s="7">
        <f>'3-Months Parallel (2)'!N21</f>
      </c>
      <c r="O19" s="7">
        <f>'3-Months Parallel (2)'!O21</f>
      </c>
      <c r="P19" s="7">
        <f>'3-Months Parallel (2)'!P21</f>
      </c>
      <c r="Q19" s="7">
        <f>'3-Months Parallel (2)'!Q21</f>
      </c>
      <c r="R19" s="7" t="str">
        <f>'3-Months Parallel (2)'!R21</f>
        <v>*</v>
      </c>
      <c r="S19" s="7" t="str">
        <f>'3-Months Parallel (2)'!S21</f>
        <v>*</v>
      </c>
      <c r="T19" s="7">
        <f>'3-Months Parallel (2)'!T21</f>
      </c>
      <c r="U19" s="7">
        <f>'3-Months Parallel (2)'!U21</f>
      </c>
      <c r="V19" s="7">
        <f>'3-Months Parallel (2)'!V21</f>
      </c>
      <c r="W19" s="7">
        <f>'3-Months Parallel (2)'!W21</f>
      </c>
      <c r="X19" s="7">
        <f>'3-Months Parallel (2)'!X21</f>
      </c>
      <c r="Y19" s="7" t="str">
        <f>'3-Months Parallel (2)'!Y21</f>
        <v>*</v>
      </c>
      <c r="Z19" s="7" t="str">
        <f>'3-Months Parallel (2)'!Z21</f>
        <v>*</v>
      </c>
      <c r="AA19" s="7">
        <f>'3-Months Parallel (2)'!AA21</f>
      </c>
      <c r="AB19" s="7">
        <f>'3-Months Parallel (2)'!AB21</f>
      </c>
      <c r="AC19" s="7">
        <f>'3-Months Parallel (2)'!AC21</f>
      </c>
      <c r="AD19" s="7">
        <f>'3-Months Parallel (2)'!AD21</f>
      </c>
      <c r="AE19" s="7">
        <f>'3-Months Parallel (2)'!AE21</f>
      </c>
      <c r="AF19" s="7">
        <f>'3-Months Parallel (2)'!AF21</f>
      </c>
      <c r="AG19"/>
      <c r="AH19"/>
      <c r="AI19"/>
      <c r="AJ19"/>
      <c r="AK19"/>
      <c r="AL19"/>
    </row>
    <row r="20" spans="1:38" s="6" customFormat="1" ht="13.5">
      <c r="A20" s="27"/>
      <c r="B20" s="7">
        <f>'3-Months Parallel (2)'!B22</f>
      </c>
      <c r="C20" s="7">
        <f>'3-Months Parallel (2)'!C22</f>
      </c>
      <c r="D20" s="7" t="str">
        <f>'3-Months Parallel (2)'!D22</f>
        <v>*</v>
      </c>
      <c r="E20" s="7" t="str">
        <f>'3-Months Parallel (2)'!E22</f>
        <v>*</v>
      </c>
      <c r="F20" s="7">
        <f>'3-Months Parallel (2)'!F22</f>
      </c>
      <c r="G20" s="7">
        <f>'3-Months Parallel (2)'!G22</f>
      </c>
      <c r="H20" s="7">
        <f>'3-Months Parallel (2)'!H22</f>
      </c>
      <c r="I20" s="7">
        <f>'3-Months Parallel (2)'!I22</f>
      </c>
      <c r="J20" s="7">
        <f>'3-Months Parallel (2)'!J22</f>
      </c>
      <c r="K20" s="7" t="str">
        <f>'3-Months Parallel (2)'!K22</f>
        <v>*</v>
      </c>
      <c r="L20" s="7" t="str">
        <f>'3-Months Parallel (2)'!L22</f>
        <v>*</v>
      </c>
      <c r="M20" s="7">
        <f>'3-Months Parallel (2)'!M22</f>
      </c>
      <c r="N20" s="7">
        <f>'3-Months Parallel (2)'!N22</f>
      </c>
      <c r="O20" s="7">
        <f>'3-Months Parallel (2)'!O22</f>
      </c>
      <c r="P20" s="7">
        <f>'3-Months Parallel (2)'!P22</f>
      </c>
      <c r="Q20" s="7">
        <f>'3-Months Parallel (2)'!Q22</f>
      </c>
      <c r="R20" s="7" t="str">
        <f>'3-Months Parallel (2)'!R22</f>
        <v>*</v>
      </c>
      <c r="S20" s="7" t="str">
        <f>'3-Months Parallel (2)'!S22</f>
        <v>*</v>
      </c>
      <c r="T20" s="7">
        <f>'3-Months Parallel (2)'!T22</f>
      </c>
      <c r="U20" s="7">
        <f>'3-Months Parallel (2)'!U22</f>
      </c>
      <c r="V20" s="7">
        <f>'3-Months Parallel (2)'!V22</f>
      </c>
      <c r="W20" s="7">
        <f>'3-Months Parallel (2)'!W22</f>
      </c>
      <c r="X20" s="7">
        <f>'3-Months Parallel (2)'!X22</f>
      </c>
      <c r="Y20" s="7" t="str">
        <f>'3-Months Parallel (2)'!Y22</f>
        <v>*</v>
      </c>
      <c r="Z20" s="7" t="str">
        <f>'3-Months Parallel (2)'!Z22</f>
        <v>*</v>
      </c>
      <c r="AA20" s="7">
        <f>'3-Months Parallel (2)'!AA22</f>
      </c>
      <c r="AB20" s="7">
        <f>'3-Months Parallel (2)'!AB22</f>
      </c>
      <c r="AC20" s="7">
        <f>'3-Months Parallel (2)'!AC22</f>
      </c>
      <c r="AD20" s="7">
        <f>'3-Months Parallel (2)'!AD22</f>
      </c>
      <c r="AE20" s="7">
        <f>'3-Months Parallel (2)'!AE22</f>
      </c>
      <c r="AF20" s="7">
        <f>'3-Months Parallel (2)'!AF22</f>
      </c>
      <c r="AG20"/>
      <c r="AH20"/>
      <c r="AI20"/>
      <c r="AJ20"/>
      <c r="AK20"/>
      <c r="AL20"/>
    </row>
    <row r="21" spans="1:38" s="6" customFormat="1" ht="13.5">
      <c r="A21" s="27"/>
      <c r="B21" s="7">
        <f>'3-Months Parallel (2)'!B23</f>
      </c>
      <c r="C21" s="7">
        <f>'3-Months Parallel (2)'!C23</f>
      </c>
      <c r="D21" s="7" t="str">
        <f>'3-Months Parallel (2)'!D23</f>
        <v>*</v>
      </c>
      <c r="E21" s="7" t="str">
        <f>'3-Months Parallel (2)'!E23</f>
        <v>*</v>
      </c>
      <c r="F21" s="7">
        <f>'3-Months Parallel (2)'!F23</f>
      </c>
      <c r="G21" s="7">
        <f>'3-Months Parallel (2)'!G23</f>
      </c>
      <c r="H21" s="7">
        <f>'3-Months Parallel (2)'!H23</f>
      </c>
      <c r="I21" s="7">
        <f>'3-Months Parallel (2)'!I23</f>
      </c>
      <c r="J21" s="7">
        <f>'3-Months Parallel (2)'!J23</f>
      </c>
      <c r="K21" s="7" t="str">
        <f>'3-Months Parallel (2)'!K23</f>
        <v>*</v>
      </c>
      <c r="L21" s="7" t="str">
        <f>'3-Months Parallel (2)'!L23</f>
        <v>*</v>
      </c>
      <c r="M21" s="7">
        <f>'3-Months Parallel (2)'!M23</f>
      </c>
      <c r="N21" s="7">
        <f>'3-Months Parallel (2)'!N23</f>
      </c>
      <c r="O21" s="7">
        <f>'3-Months Parallel (2)'!O23</f>
      </c>
      <c r="P21" s="7">
        <f>'3-Months Parallel (2)'!P23</f>
      </c>
      <c r="Q21" s="7">
        <f>'3-Months Parallel (2)'!Q23</f>
      </c>
      <c r="R21" s="7" t="str">
        <f>'3-Months Parallel (2)'!R23</f>
        <v>*</v>
      </c>
      <c r="S21" s="7" t="str">
        <f>'3-Months Parallel (2)'!S23</f>
        <v>*</v>
      </c>
      <c r="T21" s="7">
        <f>'3-Months Parallel (2)'!T23</f>
      </c>
      <c r="U21" s="7">
        <f>'3-Months Parallel (2)'!U23</f>
      </c>
      <c r="V21" s="7">
        <f>'3-Months Parallel (2)'!V23</f>
      </c>
      <c r="W21" s="7">
        <f>'3-Months Parallel (2)'!W23</f>
      </c>
      <c r="X21" s="7">
        <f>'3-Months Parallel (2)'!X23</f>
      </c>
      <c r="Y21" s="7" t="str">
        <f>'3-Months Parallel (2)'!Y23</f>
        <v>*</v>
      </c>
      <c r="Z21" s="7" t="str">
        <f>'3-Months Parallel (2)'!Z23</f>
        <v>*</v>
      </c>
      <c r="AA21" s="7">
        <f>'3-Months Parallel (2)'!AA23</f>
      </c>
      <c r="AB21" s="7">
        <f>'3-Months Parallel (2)'!AB23</f>
      </c>
      <c r="AC21" s="7">
        <f>'3-Months Parallel (2)'!AC23</f>
      </c>
      <c r="AD21" s="7">
        <f>'3-Months Parallel (2)'!AD23</f>
      </c>
      <c r="AE21" s="7">
        <f>'3-Months Parallel (2)'!AE23</f>
      </c>
      <c r="AF21" s="7">
        <f>'3-Months Parallel (2)'!AF23</f>
      </c>
      <c r="AG21"/>
      <c r="AH21"/>
      <c r="AI21"/>
      <c r="AJ21"/>
      <c r="AK21"/>
      <c r="AL21"/>
    </row>
    <row r="22" spans="1:38" s="6" customFormat="1" ht="13.5">
      <c r="A22" s="26"/>
      <c r="B22" s="7">
        <f>'3-Months Parallel (2)'!B24</f>
      </c>
      <c r="C22" s="7">
        <f>'3-Months Parallel (2)'!C24</f>
      </c>
      <c r="D22" s="7" t="str">
        <f>'3-Months Parallel (2)'!D24</f>
        <v>*</v>
      </c>
      <c r="E22" s="7" t="str">
        <f>'3-Months Parallel (2)'!E24</f>
        <v>*</v>
      </c>
      <c r="F22" s="7">
        <f>'3-Months Parallel (2)'!F24</f>
      </c>
      <c r="G22" s="7">
        <f>'3-Months Parallel (2)'!G24</f>
      </c>
      <c r="H22" s="7">
        <f>'3-Months Parallel (2)'!H24</f>
      </c>
      <c r="I22" s="7">
        <f>'3-Months Parallel (2)'!I24</f>
      </c>
      <c r="J22" s="7">
        <f>'3-Months Parallel (2)'!J24</f>
      </c>
      <c r="K22" s="7" t="str">
        <f>'3-Months Parallel (2)'!K24</f>
        <v>*</v>
      </c>
      <c r="L22" s="7" t="str">
        <f>'3-Months Parallel (2)'!L24</f>
        <v>*</v>
      </c>
      <c r="M22" s="7">
        <f>'3-Months Parallel (2)'!M24</f>
      </c>
      <c r="N22" s="7">
        <f>'3-Months Parallel (2)'!N24</f>
      </c>
      <c r="O22" s="7">
        <f>'3-Months Parallel (2)'!O24</f>
      </c>
      <c r="P22" s="7">
        <f>'3-Months Parallel (2)'!P24</f>
      </c>
      <c r="Q22" s="7">
        <f>'3-Months Parallel (2)'!Q24</f>
      </c>
      <c r="R22" s="7" t="str">
        <f>'3-Months Parallel (2)'!R24</f>
        <v>*</v>
      </c>
      <c r="S22" s="7" t="str">
        <f>'3-Months Parallel (2)'!S24</f>
        <v>*</v>
      </c>
      <c r="T22" s="7">
        <f>'3-Months Parallel (2)'!T24</f>
      </c>
      <c r="U22" s="7">
        <f>'3-Months Parallel (2)'!U24</f>
      </c>
      <c r="V22" s="7">
        <f>'3-Months Parallel (2)'!V24</f>
      </c>
      <c r="W22" s="7">
        <f>'3-Months Parallel (2)'!W24</f>
      </c>
      <c r="X22" s="7">
        <f>'3-Months Parallel (2)'!X24</f>
      </c>
      <c r="Y22" s="7" t="str">
        <f>'3-Months Parallel (2)'!Y24</f>
        <v>*</v>
      </c>
      <c r="Z22" s="7" t="str">
        <f>'3-Months Parallel (2)'!Z24</f>
        <v>*</v>
      </c>
      <c r="AA22" s="7">
        <f>'3-Months Parallel (2)'!AA24</f>
      </c>
      <c r="AB22" s="7">
        <f>'3-Months Parallel (2)'!AB24</f>
      </c>
      <c r="AC22" s="7">
        <f>'3-Months Parallel (2)'!AC24</f>
      </c>
      <c r="AD22" s="7">
        <f>'3-Months Parallel (2)'!AD24</f>
      </c>
      <c r="AE22" s="7">
        <f>'3-Months Parallel (2)'!AE24</f>
      </c>
      <c r="AF22" s="7">
        <f>'3-Months Parallel (2)'!AF24</f>
      </c>
      <c r="AG22"/>
      <c r="AH22"/>
      <c r="AI22"/>
      <c r="AJ22"/>
      <c r="AK22"/>
      <c r="AL22"/>
    </row>
    <row r="23" spans="1:38" s="6" customFormat="1" ht="13.5">
      <c r="A23" s="26"/>
      <c r="B23" s="7">
        <f>'3-Months Parallel (2)'!B25</f>
      </c>
      <c r="C23" s="7">
        <f>'3-Months Parallel (2)'!C25</f>
      </c>
      <c r="D23" s="7" t="str">
        <f>'3-Months Parallel (2)'!D25</f>
        <v>*</v>
      </c>
      <c r="E23" s="7" t="str">
        <f>'3-Months Parallel (2)'!E25</f>
        <v>*</v>
      </c>
      <c r="F23" s="7">
        <f>'3-Months Parallel (2)'!F25</f>
      </c>
      <c r="G23" s="7">
        <f>'3-Months Parallel (2)'!G25</f>
      </c>
      <c r="H23" s="7">
        <f>'3-Months Parallel (2)'!H25</f>
      </c>
      <c r="I23" s="7">
        <f>'3-Months Parallel (2)'!I25</f>
      </c>
      <c r="J23" s="7">
        <f>'3-Months Parallel (2)'!J25</f>
      </c>
      <c r="K23" s="7" t="str">
        <f>'3-Months Parallel (2)'!K25</f>
        <v>*</v>
      </c>
      <c r="L23" s="7" t="str">
        <f>'3-Months Parallel (2)'!L25</f>
        <v>*</v>
      </c>
      <c r="M23" s="7">
        <f>'3-Months Parallel (2)'!M25</f>
      </c>
      <c r="N23" s="7">
        <f>'3-Months Parallel (2)'!N25</f>
      </c>
      <c r="O23" s="7">
        <f>'3-Months Parallel (2)'!O25</f>
      </c>
      <c r="P23" s="7">
        <f>'3-Months Parallel (2)'!P25</f>
      </c>
      <c r="Q23" s="7">
        <f>'3-Months Parallel (2)'!Q25</f>
      </c>
      <c r="R23" s="7" t="str">
        <f>'3-Months Parallel (2)'!R25</f>
        <v>*</v>
      </c>
      <c r="S23" s="7" t="str">
        <f>'3-Months Parallel (2)'!S25</f>
        <v>*</v>
      </c>
      <c r="T23" s="7">
        <f>'3-Months Parallel (2)'!T25</f>
      </c>
      <c r="U23" s="7">
        <f>'3-Months Parallel (2)'!U25</f>
      </c>
      <c r="V23" s="7">
        <f>'3-Months Parallel (2)'!V25</f>
      </c>
      <c r="W23" s="7">
        <f>'3-Months Parallel (2)'!W25</f>
      </c>
      <c r="X23" s="7">
        <f>'3-Months Parallel (2)'!X25</f>
      </c>
      <c r="Y23" s="7" t="str">
        <f>'3-Months Parallel (2)'!Y25</f>
        <v>*</v>
      </c>
      <c r="Z23" s="7" t="str">
        <f>'3-Months Parallel (2)'!Z25</f>
        <v>*</v>
      </c>
      <c r="AA23" s="7">
        <f>'3-Months Parallel (2)'!AA25</f>
      </c>
      <c r="AB23" s="7">
        <f>'3-Months Parallel (2)'!AB25</f>
      </c>
      <c r="AC23" s="7">
        <f>'3-Months Parallel (2)'!AC25</f>
      </c>
      <c r="AD23" s="7">
        <f>'3-Months Parallel (2)'!AD25</f>
      </c>
      <c r="AE23" s="7">
        <f>'3-Months Parallel (2)'!AE25</f>
      </c>
      <c r="AF23" s="7">
        <f>'3-Months Parallel (2)'!AF25</f>
      </c>
      <c r="AG23"/>
      <c r="AH23"/>
      <c r="AI23"/>
      <c r="AJ23"/>
      <c r="AK23"/>
      <c r="AL23"/>
    </row>
    <row r="24" spans="1:38" s="6" customFormat="1" ht="13.5">
      <c r="A24" s="26"/>
      <c r="B24" s="7">
        <f>'3-Months Parallel (2)'!B26</f>
      </c>
      <c r="C24" s="7">
        <f>'3-Months Parallel (2)'!C26</f>
      </c>
      <c r="D24" s="7" t="str">
        <f>'3-Months Parallel (2)'!D26</f>
        <v>*</v>
      </c>
      <c r="E24" s="7" t="str">
        <f>'3-Months Parallel (2)'!E26</f>
        <v>*</v>
      </c>
      <c r="F24" s="7">
        <f>'3-Months Parallel (2)'!F26</f>
      </c>
      <c r="G24" s="7">
        <f>'3-Months Parallel (2)'!G26</f>
      </c>
      <c r="H24" s="7">
        <f>'3-Months Parallel (2)'!H26</f>
      </c>
      <c r="I24" s="7">
        <f>'3-Months Parallel (2)'!I26</f>
      </c>
      <c r="J24" s="7">
        <f>'3-Months Parallel (2)'!J26</f>
      </c>
      <c r="K24" s="7" t="str">
        <f>'3-Months Parallel (2)'!K26</f>
        <v>*</v>
      </c>
      <c r="L24" s="7" t="str">
        <f>'3-Months Parallel (2)'!L26</f>
        <v>*</v>
      </c>
      <c r="M24" s="7">
        <f>'3-Months Parallel (2)'!M26</f>
      </c>
      <c r="N24" s="7">
        <f>'3-Months Parallel (2)'!N26</f>
      </c>
      <c r="O24" s="7">
        <f>'3-Months Parallel (2)'!O26</f>
      </c>
      <c r="P24" s="7">
        <f>'3-Months Parallel (2)'!P26</f>
      </c>
      <c r="Q24" s="7">
        <f>'3-Months Parallel (2)'!Q26</f>
      </c>
      <c r="R24" s="7" t="str">
        <f>'3-Months Parallel (2)'!R26</f>
        <v>*</v>
      </c>
      <c r="S24" s="7" t="str">
        <f>'3-Months Parallel (2)'!S26</f>
        <v>*</v>
      </c>
      <c r="T24" s="7">
        <f>'3-Months Parallel (2)'!T26</f>
      </c>
      <c r="U24" s="7">
        <f>'3-Months Parallel (2)'!U26</f>
      </c>
      <c r="V24" s="7">
        <f>'3-Months Parallel (2)'!V26</f>
      </c>
      <c r="W24" s="7">
        <f>'3-Months Parallel (2)'!W26</f>
      </c>
      <c r="X24" s="7">
        <f>'3-Months Parallel (2)'!X26</f>
      </c>
      <c r="Y24" s="7" t="str">
        <f>'3-Months Parallel (2)'!Y26</f>
        <v>*</v>
      </c>
      <c r="Z24" s="7" t="str">
        <f>'3-Months Parallel (2)'!Z26</f>
        <v>*</v>
      </c>
      <c r="AA24" s="7">
        <f>'3-Months Parallel (2)'!AA26</f>
      </c>
      <c r="AB24" s="7">
        <f>'3-Months Parallel (2)'!AB26</f>
      </c>
      <c r="AC24" s="7">
        <f>'3-Months Parallel (2)'!AC26</f>
      </c>
      <c r="AD24" s="7">
        <f>'3-Months Parallel (2)'!AD26</f>
      </c>
      <c r="AE24" s="7">
        <f>'3-Months Parallel (2)'!AE26</f>
      </c>
      <c r="AF24" s="7">
        <f>'3-Months Parallel (2)'!AF26</f>
      </c>
      <c r="AG24"/>
      <c r="AH24"/>
      <c r="AI24"/>
      <c r="AJ24"/>
      <c r="AK24"/>
      <c r="AL24"/>
    </row>
    <row r="25" spans="1:38" s="6" customFormat="1" ht="13.5">
      <c r="A25" s="26"/>
      <c r="B25" s="7">
        <f>'3-Months Parallel (2)'!B27</f>
      </c>
      <c r="C25" s="7">
        <f>'3-Months Parallel (2)'!C27</f>
      </c>
      <c r="D25" s="7" t="str">
        <f>'3-Months Parallel (2)'!D27</f>
        <v>*</v>
      </c>
      <c r="E25" s="7" t="str">
        <f>'3-Months Parallel (2)'!E27</f>
        <v>*</v>
      </c>
      <c r="F25" s="7">
        <f>'3-Months Parallel (2)'!F27</f>
      </c>
      <c r="G25" s="7">
        <f>'3-Months Parallel (2)'!G27</f>
      </c>
      <c r="H25" s="7">
        <f>'3-Months Parallel (2)'!H27</f>
      </c>
      <c r="I25" s="7">
        <f>'3-Months Parallel (2)'!I27</f>
      </c>
      <c r="J25" s="7">
        <f>'3-Months Parallel (2)'!J27</f>
      </c>
      <c r="K25" s="7" t="str">
        <f>'3-Months Parallel (2)'!K27</f>
        <v>*</v>
      </c>
      <c r="L25" s="7" t="str">
        <f>'3-Months Parallel (2)'!L27</f>
        <v>*</v>
      </c>
      <c r="M25" s="7">
        <f>'3-Months Parallel (2)'!M27</f>
      </c>
      <c r="N25" s="7">
        <f>'3-Months Parallel (2)'!N27</f>
      </c>
      <c r="O25" s="7">
        <f>'3-Months Parallel (2)'!O27</f>
      </c>
      <c r="P25" s="7">
        <f>'3-Months Parallel (2)'!P27</f>
      </c>
      <c r="Q25" s="7">
        <f>'3-Months Parallel (2)'!Q27</f>
      </c>
      <c r="R25" s="7" t="str">
        <f>'3-Months Parallel (2)'!R27</f>
        <v>*</v>
      </c>
      <c r="S25" s="7" t="str">
        <f>'3-Months Parallel (2)'!S27</f>
        <v>*</v>
      </c>
      <c r="T25" s="7">
        <f>'3-Months Parallel (2)'!T27</f>
      </c>
      <c r="U25" s="7">
        <f>'3-Months Parallel (2)'!U27</f>
      </c>
      <c r="V25" s="7">
        <f>'3-Months Parallel (2)'!V27</f>
      </c>
      <c r="W25" s="7">
        <f>'3-Months Parallel (2)'!W27</f>
      </c>
      <c r="X25" s="7">
        <f>'3-Months Parallel (2)'!X27</f>
      </c>
      <c r="Y25" s="7" t="str">
        <f>'3-Months Parallel (2)'!Y27</f>
        <v>*</v>
      </c>
      <c r="Z25" s="7" t="str">
        <f>'3-Months Parallel (2)'!Z27</f>
        <v>*</v>
      </c>
      <c r="AA25" s="7">
        <f>'3-Months Parallel (2)'!AA27</f>
      </c>
      <c r="AB25" s="7">
        <f>'3-Months Parallel (2)'!AB27</f>
      </c>
      <c r="AC25" s="7">
        <f>'3-Months Parallel (2)'!AC27</f>
      </c>
      <c r="AD25" s="7">
        <f>'3-Months Parallel (2)'!AD27</f>
      </c>
      <c r="AE25" s="7">
        <f>'3-Months Parallel (2)'!AE27</f>
      </c>
      <c r="AF25" s="7">
        <f>'3-Months Parallel (2)'!AF27</f>
      </c>
      <c r="AG25"/>
      <c r="AH25"/>
      <c r="AI25"/>
      <c r="AJ25"/>
      <c r="AK25"/>
      <c r="AL25"/>
    </row>
    <row r="26" spans="1:38" s="6" customFormat="1" ht="13.5">
      <c r="A26" s="26"/>
      <c r="B26" s="7">
        <f>'3-Months Parallel (2)'!B28</f>
      </c>
      <c r="C26" s="7">
        <f>'3-Months Parallel (2)'!C28</f>
      </c>
      <c r="D26" s="7" t="str">
        <f>'3-Months Parallel (2)'!D28</f>
        <v>*</v>
      </c>
      <c r="E26" s="7" t="str">
        <f>'3-Months Parallel (2)'!E28</f>
        <v>*</v>
      </c>
      <c r="F26" s="7">
        <f>'3-Months Parallel (2)'!F28</f>
      </c>
      <c r="G26" s="7">
        <f>'3-Months Parallel (2)'!G28</f>
      </c>
      <c r="H26" s="7">
        <f>'3-Months Parallel (2)'!H28</f>
      </c>
      <c r="I26" s="7">
        <f>'3-Months Parallel (2)'!I28</f>
      </c>
      <c r="J26" s="7">
        <f>'3-Months Parallel (2)'!J28</f>
      </c>
      <c r="K26" s="7" t="str">
        <f>'3-Months Parallel (2)'!K28</f>
        <v>*</v>
      </c>
      <c r="L26" s="7" t="str">
        <f>'3-Months Parallel (2)'!L28</f>
        <v>*</v>
      </c>
      <c r="M26" s="7">
        <f>'3-Months Parallel (2)'!M28</f>
      </c>
      <c r="N26" s="7">
        <f>'3-Months Parallel (2)'!N28</f>
      </c>
      <c r="O26" s="7">
        <f>'3-Months Parallel (2)'!O28</f>
      </c>
      <c r="P26" s="7">
        <f>'3-Months Parallel (2)'!P28</f>
      </c>
      <c r="Q26" s="7">
        <f>'3-Months Parallel (2)'!Q28</f>
      </c>
      <c r="R26" s="7" t="str">
        <f>'3-Months Parallel (2)'!R28</f>
        <v>*</v>
      </c>
      <c r="S26" s="7" t="str">
        <f>'3-Months Parallel (2)'!S28</f>
        <v>*</v>
      </c>
      <c r="T26" s="7">
        <f>'3-Months Parallel (2)'!T28</f>
      </c>
      <c r="U26" s="7">
        <f>'3-Months Parallel (2)'!U28</f>
      </c>
      <c r="V26" s="7">
        <f>'3-Months Parallel (2)'!V28</f>
      </c>
      <c r="W26" s="7">
        <f>'3-Months Parallel (2)'!W28</f>
      </c>
      <c r="X26" s="7">
        <f>'3-Months Parallel (2)'!X28</f>
      </c>
      <c r="Y26" s="7" t="str">
        <f>'3-Months Parallel (2)'!Y28</f>
        <v>*</v>
      </c>
      <c r="Z26" s="7" t="str">
        <f>'3-Months Parallel (2)'!Z28</f>
        <v>*</v>
      </c>
      <c r="AA26" s="7">
        <f>'3-Months Parallel (2)'!AA28</f>
      </c>
      <c r="AB26" s="7">
        <f>'3-Months Parallel (2)'!AB28</f>
      </c>
      <c r="AC26" s="7">
        <f>'3-Months Parallel (2)'!AC28</f>
      </c>
      <c r="AD26" s="7">
        <f>'3-Months Parallel (2)'!AD28</f>
      </c>
      <c r="AE26" s="7">
        <f>'3-Months Parallel (2)'!AE28</f>
      </c>
      <c r="AF26" s="7">
        <f>'3-Months Parallel (2)'!AF28</f>
      </c>
      <c r="AG26"/>
      <c r="AH26"/>
      <c r="AI26"/>
      <c r="AJ26"/>
      <c r="AK26"/>
      <c r="AL26"/>
    </row>
    <row r="27" spans="1:38" s="6" customFormat="1" ht="13.5">
      <c r="A27" s="26"/>
      <c r="B27" s="7">
        <f>'3-Months Parallel (2)'!B29</f>
      </c>
      <c r="C27" s="7">
        <f>'3-Months Parallel (2)'!C29</f>
      </c>
      <c r="D27" s="7" t="str">
        <f>'3-Months Parallel (2)'!D29</f>
        <v>*</v>
      </c>
      <c r="E27" s="7" t="str">
        <f>'3-Months Parallel (2)'!E29</f>
        <v>*</v>
      </c>
      <c r="F27" s="7">
        <f>'3-Months Parallel (2)'!F29</f>
      </c>
      <c r="G27" s="7">
        <f>'3-Months Parallel (2)'!G29</f>
      </c>
      <c r="H27" s="7">
        <f>'3-Months Parallel (2)'!H29</f>
      </c>
      <c r="I27" s="7">
        <f>'3-Months Parallel (2)'!I29</f>
      </c>
      <c r="J27" s="7">
        <f>'3-Months Parallel (2)'!J29</f>
      </c>
      <c r="K27" s="7" t="str">
        <f>'3-Months Parallel (2)'!K29</f>
        <v>*</v>
      </c>
      <c r="L27" s="7" t="str">
        <f>'3-Months Parallel (2)'!L29</f>
        <v>*</v>
      </c>
      <c r="M27" s="7">
        <f>'3-Months Parallel (2)'!M29</f>
      </c>
      <c r="N27" s="7">
        <f>'3-Months Parallel (2)'!N29</f>
      </c>
      <c r="O27" s="7">
        <f>'3-Months Parallel (2)'!O29</f>
      </c>
      <c r="P27" s="7">
        <f>'3-Months Parallel (2)'!P29</f>
      </c>
      <c r="Q27" s="7">
        <f>'3-Months Parallel (2)'!Q29</f>
      </c>
      <c r="R27" s="7" t="str">
        <f>'3-Months Parallel (2)'!R29</f>
        <v>*</v>
      </c>
      <c r="S27" s="7" t="str">
        <f>'3-Months Parallel (2)'!S29</f>
        <v>*</v>
      </c>
      <c r="T27" s="7">
        <f>'3-Months Parallel (2)'!T29</f>
      </c>
      <c r="U27" s="7">
        <f>'3-Months Parallel (2)'!U29</f>
      </c>
      <c r="V27" s="7">
        <f>'3-Months Parallel (2)'!V29</f>
      </c>
      <c r="W27" s="7">
        <f>'3-Months Parallel (2)'!W29</f>
      </c>
      <c r="X27" s="7">
        <f>'3-Months Parallel (2)'!X29</f>
      </c>
      <c r="Y27" s="7" t="str">
        <f>'3-Months Parallel (2)'!Y29</f>
        <v>*</v>
      </c>
      <c r="Z27" s="7" t="str">
        <f>'3-Months Parallel (2)'!Z29</f>
        <v>*</v>
      </c>
      <c r="AA27" s="7">
        <f>'3-Months Parallel (2)'!AA29</f>
      </c>
      <c r="AB27" s="7">
        <f>'3-Months Parallel (2)'!AB29</f>
      </c>
      <c r="AC27" s="7">
        <f>'3-Months Parallel (2)'!AC29</f>
      </c>
      <c r="AD27" s="7">
        <f>'3-Months Parallel (2)'!AD29</f>
      </c>
      <c r="AE27" s="7">
        <f>'3-Months Parallel (2)'!AE29</f>
      </c>
      <c r="AF27" s="7">
        <f>'3-Months Parallel (2)'!AF29</f>
      </c>
      <c r="AG27"/>
      <c r="AH27"/>
      <c r="AI27"/>
      <c r="AJ27"/>
      <c r="AK27"/>
      <c r="AL27"/>
    </row>
    <row r="28" spans="1:38" s="6" customFormat="1" ht="13.5">
      <c r="A28" s="26"/>
      <c r="B28" s="7">
        <f>'3-Months Parallel (2)'!B30</f>
      </c>
      <c r="C28" s="7">
        <f>'3-Months Parallel (2)'!C30</f>
      </c>
      <c r="D28" s="7" t="str">
        <f>'3-Months Parallel (2)'!D30</f>
        <v>*</v>
      </c>
      <c r="E28" s="7" t="str">
        <f>'3-Months Parallel (2)'!E30</f>
        <v>*</v>
      </c>
      <c r="F28" s="7">
        <f>'3-Months Parallel (2)'!F30</f>
      </c>
      <c r="G28" s="7">
        <f>'3-Months Parallel (2)'!G30</f>
      </c>
      <c r="H28" s="7">
        <f>'3-Months Parallel (2)'!H30</f>
      </c>
      <c r="I28" s="7">
        <f>'3-Months Parallel (2)'!I30</f>
      </c>
      <c r="J28" s="7">
        <f>'3-Months Parallel (2)'!J30</f>
      </c>
      <c r="K28" s="7" t="str">
        <f>'3-Months Parallel (2)'!K30</f>
        <v>*</v>
      </c>
      <c r="L28" s="7" t="str">
        <f>'3-Months Parallel (2)'!L30</f>
        <v>*</v>
      </c>
      <c r="M28" s="7">
        <f>'3-Months Parallel (2)'!M30</f>
      </c>
      <c r="N28" s="7">
        <f>'3-Months Parallel (2)'!N30</f>
      </c>
      <c r="O28" s="7">
        <f>'3-Months Parallel (2)'!O30</f>
      </c>
      <c r="P28" s="7">
        <f>'3-Months Parallel (2)'!P30</f>
      </c>
      <c r="Q28" s="7">
        <f>'3-Months Parallel (2)'!Q30</f>
      </c>
      <c r="R28" s="7" t="str">
        <f>'3-Months Parallel (2)'!R30</f>
        <v>*</v>
      </c>
      <c r="S28" s="7" t="str">
        <f>'3-Months Parallel (2)'!S30</f>
        <v>*</v>
      </c>
      <c r="T28" s="7">
        <f>'3-Months Parallel (2)'!T30</f>
      </c>
      <c r="U28" s="7">
        <f>'3-Months Parallel (2)'!U30</f>
      </c>
      <c r="V28" s="7">
        <f>'3-Months Parallel (2)'!V30</f>
      </c>
      <c r="W28" s="7">
        <f>'3-Months Parallel (2)'!W30</f>
      </c>
      <c r="X28" s="7">
        <f>'3-Months Parallel (2)'!X30</f>
      </c>
      <c r="Y28" s="7" t="str">
        <f>'3-Months Parallel (2)'!Y30</f>
        <v>*</v>
      </c>
      <c r="Z28" s="7" t="str">
        <f>'3-Months Parallel (2)'!Z30</f>
        <v>*</v>
      </c>
      <c r="AA28" s="7">
        <f>'3-Months Parallel (2)'!AA30</f>
      </c>
      <c r="AB28" s="7">
        <f>'3-Months Parallel (2)'!AB30</f>
      </c>
      <c r="AC28" s="7">
        <f>'3-Months Parallel (2)'!AC30</f>
      </c>
      <c r="AD28" s="7">
        <f>'3-Months Parallel (2)'!AD30</f>
      </c>
      <c r="AE28" s="7">
        <f>'3-Months Parallel (2)'!AE30</f>
      </c>
      <c r="AF28" s="7">
        <f>'3-Months Parallel (2)'!AF30</f>
      </c>
      <c r="AG28"/>
      <c r="AH28"/>
      <c r="AI28"/>
      <c r="AJ28"/>
      <c r="AK28"/>
      <c r="AL28"/>
    </row>
    <row r="29" spans="1:38" s="6" customFormat="1" ht="13.5">
      <c r="A29" s="26"/>
      <c r="B29" s="7">
        <f>'3-Months Parallel (2)'!B31</f>
      </c>
      <c r="C29" s="7">
        <f>'3-Months Parallel (2)'!C31</f>
      </c>
      <c r="D29" s="7" t="str">
        <f>'3-Months Parallel (2)'!D31</f>
        <v>*</v>
      </c>
      <c r="E29" s="7" t="str">
        <f>'3-Months Parallel (2)'!E31</f>
        <v>*</v>
      </c>
      <c r="F29" s="7">
        <f>'3-Months Parallel (2)'!F31</f>
      </c>
      <c r="G29" s="7">
        <f>'3-Months Parallel (2)'!G31</f>
      </c>
      <c r="H29" s="7">
        <f>'3-Months Parallel (2)'!H31</f>
      </c>
      <c r="I29" s="7">
        <f>'3-Months Parallel (2)'!I31</f>
      </c>
      <c r="J29" s="7">
        <f>'3-Months Parallel (2)'!J31</f>
      </c>
      <c r="K29" s="7" t="str">
        <f>'3-Months Parallel (2)'!K31</f>
        <v>*</v>
      </c>
      <c r="L29" s="7" t="str">
        <f>'3-Months Parallel (2)'!L31</f>
        <v>*</v>
      </c>
      <c r="M29" s="7">
        <f>'3-Months Parallel (2)'!M31</f>
      </c>
      <c r="N29" s="7">
        <f>'3-Months Parallel (2)'!N31</f>
      </c>
      <c r="O29" s="7">
        <f>'3-Months Parallel (2)'!O31</f>
      </c>
      <c r="P29" s="7">
        <f>'3-Months Parallel (2)'!P31</f>
      </c>
      <c r="Q29" s="7">
        <f>'3-Months Parallel (2)'!Q31</f>
      </c>
      <c r="R29" s="7" t="str">
        <f>'3-Months Parallel (2)'!R31</f>
        <v>*</v>
      </c>
      <c r="S29" s="7" t="str">
        <f>'3-Months Parallel (2)'!S31</f>
        <v>*</v>
      </c>
      <c r="T29" s="7">
        <f>'3-Months Parallel (2)'!T31</f>
      </c>
      <c r="U29" s="7">
        <f>'3-Months Parallel (2)'!U31</f>
      </c>
      <c r="V29" s="7">
        <f>'3-Months Parallel (2)'!V31</f>
      </c>
      <c r="W29" s="7">
        <f>'3-Months Parallel (2)'!W31</f>
      </c>
      <c r="X29" s="7">
        <f>'3-Months Parallel (2)'!X31</f>
      </c>
      <c r="Y29" s="7" t="str">
        <f>'3-Months Parallel (2)'!Y31</f>
        <v>*</v>
      </c>
      <c r="Z29" s="7" t="str">
        <f>'3-Months Parallel (2)'!Z31</f>
        <v>*</v>
      </c>
      <c r="AA29" s="7">
        <f>'3-Months Parallel (2)'!AA31</f>
      </c>
      <c r="AB29" s="7">
        <f>'3-Months Parallel (2)'!AB31</f>
      </c>
      <c r="AC29" s="7">
        <f>'3-Months Parallel (2)'!AC31</f>
      </c>
      <c r="AD29" s="7">
        <f>'3-Months Parallel (2)'!AD31</f>
      </c>
      <c r="AE29" s="7">
        <f>'3-Months Parallel (2)'!AE31</f>
      </c>
      <c r="AF29" s="7">
        <f>'3-Months Parallel (2)'!AF31</f>
      </c>
      <c r="AG29"/>
      <c r="AH29"/>
      <c r="AI29"/>
      <c r="AJ29"/>
      <c r="AK29"/>
      <c r="AL29"/>
    </row>
    <row r="30" spans="1:38" s="6" customFormat="1" ht="13.5">
      <c r="A30" s="26"/>
      <c r="B30" s="7">
        <f>'3-Months Parallel (2)'!B32</f>
      </c>
      <c r="C30" s="7">
        <f>'3-Months Parallel (2)'!C32</f>
      </c>
      <c r="D30" s="7" t="str">
        <f>'3-Months Parallel (2)'!D32</f>
        <v>*</v>
      </c>
      <c r="E30" s="7" t="str">
        <f>'3-Months Parallel (2)'!E32</f>
        <v>*</v>
      </c>
      <c r="F30" s="7">
        <f>'3-Months Parallel (2)'!F32</f>
      </c>
      <c r="G30" s="7">
        <f>'3-Months Parallel (2)'!G32</f>
      </c>
      <c r="H30" s="7">
        <f>'3-Months Parallel (2)'!H32</f>
      </c>
      <c r="I30" s="7">
        <f>'3-Months Parallel (2)'!I32</f>
      </c>
      <c r="J30" s="7">
        <f>'3-Months Parallel (2)'!J32</f>
      </c>
      <c r="K30" s="7" t="str">
        <f>'3-Months Parallel (2)'!K32</f>
        <v>*</v>
      </c>
      <c r="L30" s="7" t="str">
        <f>'3-Months Parallel (2)'!L32</f>
        <v>*</v>
      </c>
      <c r="M30" s="7">
        <f>'3-Months Parallel (2)'!M32</f>
      </c>
      <c r="N30" s="7">
        <f>'3-Months Parallel (2)'!N32</f>
      </c>
      <c r="O30" s="7">
        <f>'3-Months Parallel (2)'!O32</f>
      </c>
      <c r="P30" s="7">
        <f>'3-Months Parallel (2)'!P32</f>
      </c>
      <c r="Q30" s="7">
        <f>'3-Months Parallel (2)'!Q32</f>
      </c>
      <c r="R30" s="7" t="str">
        <f>'3-Months Parallel (2)'!R32</f>
        <v>*</v>
      </c>
      <c r="S30" s="7" t="str">
        <f>'3-Months Parallel (2)'!S32</f>
        <v>*</v>
      </c>
      <c r="T30" s="7">
        <f>'3-Months Parallel (2)'!T32</f>
      </c>
      <c r="U30" s="7">
        <f>'3-Months Parallel (2)'!U32</f>
      </c>
      <c r="V30" s="7">
        <f>'3-Months Parallel (2)'!V32</f>
      </c>
      <c r="W30" s="7">
        <f>'3-Months Parallel (2)'!W32</f>
      </c>
      <c r="X30" s="7">
        <f>'3-Months Parallel (2)'!X32</f>
      </c>
      <c r="Y30" s="7" t="str">
        <f>'3-Months Parallel (2)'!Y32</f>
        <v>*</v>
      </c>
      <c r="Z30" s="7" t="str">
        <f>'3-Months Parallel (2)'!Z32</f>
        <v>*</v>
      </c>
      <c r="AA30" s="7">
        <f>'3-Months Parallel (2)'!AA32</f>
      </c>
      <c r="AB30" s="7">
        <f>'3-Months Parallel (2)'!AB32</f>
      </c>
      <c r="AC30" s="7">
        <f>'3-Months Parallel (2)'!AC32</f>
      </c>
      <c r="AD30" s="7">
        <f>'3-Months Parallel (2)'!AD32</f>
      </c>
      <c r="AE30" s="7">
        <f>'3-Months Parallel (2)'!AE32</f>
      </c>
      <c r="AF30" s="7">
        <f>'3-Months Parallel (2)'!AF32</f>
      </c>
      <c r="AG30"/>
      <c r="AH30"/>
      <c r="AI30"/>
      <c r="AJ30"/>
      <c r="AK30"/>
      <c r="AL30"/>
    </row>
    <row r="31" spans="1:38" s="6" customFormat="1" ht="30" customHeight="1">
      <c r="A31" s="23">
        <f>'3-Months Parallel (2)'!A33</f>
        <v>45352</v>
      </c>
      <c r="B31" s="55">
        <f>'3-Months Parallel (2)'!B34</f>
      </c>
      <c r="C31" s="55">
        <f>'3-Months Parallel (2)'!C34</f>
      </c>
      <c r="D31" s="55">
        <f>'3-Months Parallel (2)'!D34</f>
      </c>
      <c r="E31" s="55" t="str">
        <f>'3-Months Parallel (2)'!E34</f>
        <v>Week 10</v>
      </c>
      <c r="F31" s="55">
        <f>'3-Months Parallel (2)'!F34</f>
      </c>
      <c r="G31" s="55">
        <f>'3-Months Parallel (2)'!G34</f>
      </c>
      <c r="H31" s="55">
        <f>'3-Months Parallel (2)'!H34</f>
      </c>
      <c r="I31" s="55">
        <f>'3-Months Parallel (2)'!I34</f>
      </c>
      <c r="J31" s="55">
        <f>'3-Months Parallel (2)'!J34</f>
      </c>
      <c r="K31" s="55">
        <f>'3-Months Parallel (2)'!K34</f>
      </c>
      <c r="L31" s="55" t="str">
        <f>'3-Months Parallel (2)'!L34</f>
        <v>Week 11</v>
      </c>
      <c r="M31" s="55">
        <f>'3-Months Parallel (2)'!M34</f>
      </c>
      <c r="N31" s="55">
        <f>'3-Months Parallel (2)'!N34</f>
      </c>
      <c r="O31" s="55">
        <f>'3-Months Parallel (2)'!O34</f>
      </c>
      <c r="P31" s="55">
        <f>'3-Months Parallel (2)'!P34</f>
      </c>
      <c r="Q31" s="55">
        <f>'3-Months Parallel (2)'!Q34</f>
      </c>
      <c r="R31" s="55">
        <f>'3-Months Parallel (2)'!R34</f>
      </c>
      <c r="S31" s="55" t="str">
        <f>'3-Months Parallel (2)'!S34</f>
        <v>Week 12</v>
      </c>
      <c r="T31" s="55">
        <f>'3-Months Parallel (2)'!T34</f>
      </c>
      <c r="U31" s="55">
        <f>'3-Months Parallel (2)'!U34</f>
      </c>
      <c r="V31" s="55">
        <f>'3-Months Parallel (2)'!V34</f>
      </c>
      <c r="W31" s="55">
        <f>'3-Months Parallel (2)'!W34</f>
      </c>
      <c r="X31" s="55">
        <f>'3-Months Parallel (2)'!X34</f>
      </c>
      <c r="Y31" s="55">
        <f>'3-Months Parallel (2)'!Y34</f>
      </c>
      <c r="Z31" s="55" t="str">
        <f>'3-Months Parallel (2)'!Z34</f>
        <v>Week 13</v>
      </c>
      <c r="AA31" s="55">
        <f>'3-Months Parallel (2)'!AA34</f>
      </c>
      <c r="AB31" s="55">
        <f>'3-Months Parallel (2)'!AB34</f>
      </c>
      <c r="AC31" s="55">
        <f>'3-Months Parallel (2)'!AC34</f>
      </c>
      <c r="AD31" s="55">
        <f>'3-Months Parallel (2)'!AD34</f>
      </c>
      <c r="AE31" s="55">
        <f>'3-Months Parallel (2)'!AE34</f>
      </c>
      <c r="AF31" s="55">
        <f>'3-Months Parallel (2)'!AF34</f>
      </c>
      <c r="AG31"/>
      <c r="AH31"/>
      <c r="AI31"/>
      <c r="AJ31"/>
      <c r="AK31"/>
      <c r="AL31"/>
    </row>
    <row r="32" spans="1:38" s="6" customFormat="1" ht="14.25">
      <c r="A32" s="26"/>
      <c r="B32" s="19">
        <f>'3-Months Parallel (2)'!B35</f>
        <v>45352</v>
      </c>
      <c r="C32" s="20">
        <f>'3-Months Parallel (2)'!C35</f>
        <v>45353</v>
      </c>
      <c r="D32" s="19">
        <f>'3-Months Parallel (2)'!D35</f>
        <v>45354</v>
      </c>
      <c r="E32" s="20">
        <f>'3-Months Parallel (2)'!E35</f>
        <v>45355</v>
      </c>
      <c r="F32" s="20">
        <f>'3-Months Parallel (2)'!F35</f>
        <v>45356</v>
      </c>
      <c r="G32" s="20">
        <f>'3-Months Parallel (2)'!G35</f>
        <v>45357</v>
      </c>
      <c r="H32" s="20">
        <f>'3-Months Parallel (2)'!H35</f>
        <v>45358</v>
      </c>
      <c r="I32" s="20">
        <f>'3-Months Parallel (2)'!I35</f>
        <v>45359</v>
      </c>
      <c r="J32" s="20">
        <f>'3-Months Parallel (2)'!J35</f>
        <v>45360</v>
      </c>
      <c r="K32" s="19">
        <f>'3-Months Parallel (2)'!K35</f>
        <v>45361</v>
      </c>
      <c r="L32" s="20">
        <f>'3-Months Parallel (2)'!L35</f>
        <v>45362</v>
      </c>
      <c r="M32" s="20">
        <f>'3-Months Parallel (2)'!M35</f>
        <v>45363</v>
      </c>
      <c r="N32" s="20">
        <f>'3-Months Parallel (2)'!N35</f>
        <v>45364</v>
      </c>
      <c r="O32" s="20">
        <f>'3-Months Parallel (2)'!O35</f>
        <v>45365</v>
      </c>
      <c r="P32" s="20">
        <f>'3-Months Parallel (2)'!P35</f>
        <v>45366</v>
      </c>
      <c r="Q32" s="20">
        <f>'3-Months Parallel (2)'!Q35</f>
        <v>45367</v>
      </c>
      <c r="R32" s="19">
        <f>'3-Months Parallel (2)'!R35</f>
        <v>45368</v>
      </c>
      <c r="S32" s="20">
        <f>'3-Months Parallel (2)'!S35</f>
        <v>45369</v>
      </c>
      <c r="T32" s="20">
        <f>'3-Months Parallel (2)'!T35</f>
        <v>45370</v>
      </c>
      <c r="U32" s="20">
        <f>'3-Months Parallel (2)'!U35</f>
        <v>45371</v>
      </c>
      <c r="V32" s="20">
        <f>'3-Months Parallel (2)'!V35</f>
        <v>45372</v>
      </c>
      <c r="W32" s="20">
        <f>'3-Months Parallel (2)'!W35</f>
        <v>45373</v>
      </c>
      <c r="X32" s="20">
        <f>'3-Months Parallel (2)'!X35</f>
        <v>45374</v>
      </c>
      <c r="Y32" s="19">
        <f>'3-Months Parallel (2)'!Y35</f>
        <v>45375</v>
      </c>
      <c r="Z32" s="20">
        <f>'3-Months Parallel (2)'!Z35</f>
        <v>45376</v>
      </c>
      <c r="AA32" s="20">
        <f>'3-Months Parallel (2)'!AA35</f>
        <v>45377</v>
      </c>
      <c r="AB32" s="20">
        <f>'3-Months Parallel (2)'!AB35</f>
        <v>45378</v>
      </c>
      <c r="AC32" s="20">
        <f>'3-Months Parallel (2)'!AC35</f>
        <v>45379</v>
      </c>
      <c r="AD32" s="20">
        <f>'3-Months Parallel (2)'!AD35</f>
        <v>45380</v>
      </c>
      <c r="AE32" s="20">
        <f>'3-Months Parallel (2)'!AE35</f>
        <v>45381</v>
      </c>
      <c r="AF32" s="19">
        <f>'3-Months Parallel (2)'!AF35</f>
        <v>45382</v>
      </c>
      <c r="AG32"/>
      <c r="AH32"/>
      <c r="AI32"/>
      <c r="AJ32"/>
      <c r="AK32"/>
      <c r="AL32"/>
    </row>
    <row r="33" spans="1:38" s="6" customFormat="1" ht="14.25">
      <c r="A33" s="26"/>
      <c r="B33" s="21">
        <f>'3-Months Parallel (2)'!B36</f>
        <v>6</v>
      </c>
      <c r="C33" s="22">
        <f>'3-Months Parallel (2)'!C36</f>
        <v>7</v>
      </c>
      <c r="D33" s="22">
        <f>'3-Months Parallel (2)'!D36</f>
        <v>1</v>
      </c>
      <c r="E33" s="22">
        <f>'3-Months Parallel (2)'!E36</f>
        <v>2</v>
      </c>
      <c r="F33" s="22">
        <f>'3-Months Parallel (2)'!F36</f>
        <v>3</v>
      </c>
      <c r="G33" s="22">
        <f>'3-Months Parallel (2)'!G36</f>
        <v>4</v>
      </c>
      <c r="H33" s="22">
        <f>'3-Months Parallel (2)'!H36</f>
        <v>5</v>
      </c>
      <c r="I33" s="22">
        <f>'3-Months Parallel (2)'!I36</f>
        <v>6</v>
      </c>
      <c r="J33" s="22">
        <f>'3-Months Parallel (2)'!J36</f>
        <v>7</v>
      </c>
      <c r="K33" s="22">
        <f>'3-Months Parallel (2)'!K36</f>
        <v>1</v>
      </c>
      <c r="L33" s="22">
        <f>'3-Months Parallel (2)'!L36</f>
        <v>2</v>
      </c>
      <c r="M33" s="22">
        <f>'3-Months Parallel (2)'!M36</f>
        <v>3</v>
      </c>
      <c r="N33" s="22">
        <f>'3-Months Parallel (2)'!N36</f>
        <v>4</v>
      </c>
      <c r="O33" s="22">
        <f>'3-Months Parallel (2)'!O36</f>
        <v>5</v>
      </c>
      <c r="P33" s="22">
        <f>'3-Months Parallel (2)'!P36</f>
        <v>6</v>
      </c>
      <c r="Q33" s="22">
        <f>'3-Months Parallel (2)'!Q36</f>
        <v>7</v>
      </c>
      <c r="R33" s="22">
        <f>'3-Months Parallel (2)'!R36</f>
        <v>1</v>
      </c>
      <c r="S33" s="22">
        <f>'3-Months Parallel (2)'!S36</f>
        <v>2</v>
      </c>
      <c r="T33" s="22">
        <f>'3-Months Parallel (2)'!T36</f>
        <v>3</v>
      </c>
      <c r="U33" s="22">
        <f>'3-Months Parallel (2)'!U36</f>
        <v>4</v>
      </c>
      <c r="V33" s="22">
        <f>'3-Months Parallel (2)'!V36</f>
        <v>5</v>
      </c>
      <c r="W33" s="22">
        <f>'3-Months Parallel (2)'!W36</f>
        <v>6</v>
      </c>
      <c r="X33" s="22">
        <f>'3-Months Parallel (2)'!X36</f>
        <v>7</v>
      </c>
      <c r="Y33" s="22">
        <f>'3-Months Parallel (2)'!Y36</f>
        <v>1</v>
      </c>
      <c r="Z33" s="22">
        <f>'3-Months Parallel (2)'!Z36</f>
        <v>2</v>
      </c>
      <c r="AA33" s="22">
        <f>'3-Months Parallel (2)'!AA36</f>
        <v>3</v>
      </c>
      <c r="AB33" s="22">
        <f>'3-Months Parallel (2)'!AB36</f>
        <v>4</v>
      </c>
      <c r="AC33" s="22">
        <f>'3-Months Parallel (2)'!AC36</f>
        <v>5</v>
      </c>
      <c r="AD33" s="22">
        <f>'3-Months Parallel (2)'!AD36</f>
        <v>6</v>
      </c>
      <c r="AE33" s="22">
        <f>'3-Months Parallel (2)'!AE36</f>
        <v>7</v>
      </c>
      <c r="AF33" s="22">
        <f>'3-Months Parallel (2)'!AF36</f>
        <v>1</v>
      </c>
      <c r="AG33"/>
      <c r="AH33"/>
      <c r="AI33"/>
      <c r="AJ33"/>
      <c r="AK33"/>
      <c r="AL33"/>
    </row>
    <row r="34" spans="1:42" s="6" customFormat="1" ht="13.5">
      <c r="A34" s="26"/>
      <c r="B34" s="7">
        <f>'3-Months Parallel (2)'!B37</f>
      </c>
      <c r="C34" s="7" t="str">
        <f>'3-Months Parallel (2)'!C37</f>
        <v>*</v>
      </c>
      <c r="D34" s="7" t="str">
        <f>'3-Months Parallel (2)'!D37</f>
        <v>*</v>
      </c>
      <c r="E34" s="7">
        <f>'3-Months Parallel (2)'!E37</f>
      </c>
      <c r="F34" s="7">
        <f>'3-Months Parallel (2)'!F37</f>
      </c>
      <c r="G34" s="7">
        <f>'3-Months Parallel (2)'!G37</f>
      </c>
      <c r="H34" s="7">
        <f>'3-Months Parallel (2)'!H37</f>
      </c>
      <c r="I34" s="7">
        <f>'3-Months Parallel (2)'!I37</f>
      </c>
      <c r="J34" s="7" t="str">
        <f>'3-Months Parallel (2)'!J37</f>
        <v>*</v>
      </c>
      <c r="K34" s="7" t="str">
        <f>'3-Months Parallel (2)'!K37</f>
        <v>*</v>
      </c>
      <c r="L34" s="7">
        <f>'3-Months Parallel (2)'!L37</f>
      </c>
      <c r="M34" s="7">
        <f>'3-Months Parallel (2)'!M37</f>
      </c>
      <c r="N34" s="7">
        <f>'3-Months Parallel (2)'!N37</f>
      </c>
      <c r="O34" s="7">
        <f>'3-Months Parallel (2)'!O37</f>
      </c>
      <c r="P34" s="7">
        <f>'3-Months Parallel (2)'!P37</f>
      </c>
      <c r="Q34" s="7" t="str">
        <f>'3-Months Parallel (2)'!Q37</f>
        <v>*</v>
      </c>
      <c r="R34" s="7" t="str">
        <f>'3-Months Parallel (2)'!R37</f>
        <v>*</v>
      </c>
      <c r="S34" s="7">
        <f>'3-Months Parallel (2)'!S37</f>
      </c>
      <c r="T34" s="7">
        <f>'3-Months Parallel (2)'!T37</f>
      </c>
      <c r="U34" s="7">
        <f>'3-Months Parallel (2)'!U37</f>
      </c>
      <c r="V34" s="7">
        <f>'3-Months Parallel (2)'!V37</f>
      </c>
      <c r="W34" s="7">
        <f>'3-Months Parallel (2)'!W37</f>
      </c>
      <c r="X34" s="7" t="str">
        <f>'3-Months Parallel (2)'!X37</f>
        <v>*</v>
      </c>
      <c r="Y34" s="7" t="str">
        <f>'3-Months Parallel (2)'!Y37</f>
        <v>*</v>
      </c>
      <c r="Z34" s="7">
        <f>'3-Months Parallel (2)'!Z37</f>
      </c>
      <c r="AA34" s="7">
        <f>'3-Months Parallel (2)'!AA37</f>
      </c>
      <c r="AB34" s="7">
        <f>'3-Months Parallel (2)'!AB37</f>
      </c>
      <c r="AC34" s="7">
        <f>'3-Months Parallel (2)'!AC37</f>
      </c>
      <c r="AD34" s="7">
        <f>'3-Months Parallel (2)'!AD37</f>
      </c>
      <c r="AE34" s="7" t="str">
        <f>'3-Months Parallel (2)'!AE37</f>
        <v>*</v>
      </c>
      <c r="AF34" s="7" t="str">
        <f>'3-Months Parallel (2)'!AF37</f>
        <v>*</v>
      </c>
      <c r="AG34"/>
      <c r="AH34"/>
      <c r="AI34"/>
      <c r="AJ34"/>
      <c r="AK34"/>
      <c r="AL34"/>
      <c r="AO34" s="18">
        <v>1</v>
      </c>
      <c r="AP34" s="18">
        <v>1</v>
      </c>
    </row>
    <row r="35" spans="1:42" s="6" customFormat="1" ht="13.5">
      <c r="A35" s="26"/>
      <c r="B35" s="7">
        <f>'3-Months Parallel (2)'!B38</f>
      </c>
      <c r="C35" s="7" t="str">
        <f>'3-Months Parallel (2)'!C38</f>
        <v>*</v>
      </c>
      <c r="D35" s="7" t="str">
        <f>'3-Months Parallel (2)'!D38</f>
        <v>*</v>
      </c>
      <c r="E35" s="7">
        <f>'3-Months Parallel (2)'!E38</f>
      </c>
      <c r="F35" s="7">
        <f>'3-Months Parallel (2)'!F38</f>
      </c>
      <c r="G35" s="7">
        <f>'3-Months Parallel (2)'!G38</f>
      </c>
      <c r="H35" s="7">
        <f>'3-Months Parallel (2)'!H38</f>
      </c>
      <c r="I35" s="7">
        <f>'3-Months Parallel (2)'!I38</f>
      </c>
      <c r="J35" s="7" t="str">
        <f>'3-Months Parallel (2)'!J38</f>
        <v>*</v>
      </c>
      <c r="K35" s="7" t="str">
        <f>'3-Months Parallel (2)'!K38</f>
        <v>*</v>
      </c>
      <c r="L35" s="7">
        <f>'3-Months Parallel (2)'!L38</f>
      </c>
      <c r="M35" s="7">
        <f>'3-Months Parallel (2)'!M38</f>
      </c>
      <c r="N35" s="7">
        <f>'3-Months Parallel (2)'!N38</f>
      </c>
      <c r="O35" s="7">
        <f>'3-Months Parallel (2)'!O38</f>
      </c>
      <c r="P35" s="7">
        <f>'3-Months Parallel (2)'!P38</f>
      </c>
      <c r="Q35" s="7" t="str">
        <f>'3-Months Parallel (2)'!Q38</f>
        <v>*</v>
      </c>
      <c r="R35" s="7" t="str">
        <f>'3-Months Parallel (2)'!R38</f>
        <v>*</v>
      </c>
      <c r="S35" s="7">
        <f>'3-Months Parallel (2)'!S38</f>
      </c>
      <c r="T35" s="7">
        <f>'3-Months Parallel (2)'!T38</f>
      </c>
      <c r="U35" s="7">
        <f>'3-Months Parallel (2)'!U38</f>
      </c>
      <c r="V35" s="7">
        <f>'3-Months Parallel (2)'!V38</f>
      </c>
      <c r="W35" s="7">
        <f>'3-Months Parallel (2)'!W38</f>
      </c>
      <c r="X35" s="7" t="str">
        <f>'3-Months Parallel (2)'!X38</f>
        <v>*</v>
      </c>
      <c r="Y35" s="7" t="str">
        <f>'3-Months Parallel (2)'!Y38</f>
        <v>*</v>
      </c>
      <c r="Z35" s="7">
        <f>'3-Months Parallel (2)'!Z38</f>
      </c>
      <c r="AA35" s="7">
        <f>'3-Months Parallel (2)'!AA38</f>
      </c>
      <c r="AB35" s="7">
        <f>'3-Months Parallel (2)'!AB38</f>
      </c>
      <c r="AC35" s="7">
        <f>'3-Months Parallel (2)'!AC38</f>
      </c>
      <c r="AD35" s="7">
        <f>'3-Months Parallel (2)'!AD38</f>
      </c>
      <c r="AE35" s="7" t="str">
        <f>'3-Months Parallel (2)'!AE38</f>
        <v>*</v>
      </c>
      <c r="AF35" s="7" t="str">
        <f>'3-Months Parallel (2)'!AF38</f>
        <v>*</v>
      </c>
      <c r="AG35"/>
      <c r="AH35"/>
      <c r="AI35"/>
      <c r="AJ35"/>
      <c r="AK35"/>
      <c r="AL35"/>
      <c r="AO35" s="18">
        <v>2</v>
      </c>
      <c r="AP35" s="18">
        <v>2</v>
      </c>
    </row>
    <row r="36" spans="1:42" s="6" customFormat="1" ht="13.5">
      <c r="A36" s="26"/>
      <c r="B36" s="7">
        <f>'3-Months Parallel (2)'!B39</f>
      </c>
      <c r="C36" s="7" t="str">
        <f>'3-Months Parallel (2)'!C39</f>
        <v>*</v>
      </c>
      <c r="D36" s="7" t="str">
        <f>'3-Months Parallel (2)'!D39</f>
        <v>*</v>
      </c>
      <c r="E36" s="7">
        <f>'3-Months Parallel (2)'!E39</f>
      </c>
      <c r="F36" s="7">
        <f>'3-Months Parallel (2)'!F39</f>
      </c>
      <c r="G36" s="7">
        <f>'3-Months Parallel (2)'!G39</f>
      </c>
      <c r="H36" s="7">
        <f>'3-Months Parallel (2)'!H39</f>
      </c>
      <c r="I36" s="7">
        <f>'3-Months Parallel (2)'!I39</f>
      </c>
      <c r="J36" s="7" t="str">
        <f>'3-Months Parallel (2)'!J39</f>
        <v>*</v>
      </c>
      <c r="K36" s="7" t="str">
        <f>'3-Months Parallel (2)'!K39</f>
        <v>*</v>
      </c>
      <c r="L36" s="7">
        <f>'3-Months Parallel (2)'!L39</f>
      </c>
      <c r="M36" s="7">
        <f>'3-Months Parallel (2)'!M39</f>
      </c>
      <c r="N36" s="7">
        <f>'3-Months Parallel (2)'!N39</f>
      </c>
      <c r="O36" s="7">
        <f>'3-Months Parallel (2)'!O39</f>
      </c>
      <c r="P36" s="7">
        <f>'3-Months Parallel (2)'!P39</f>
      </c>
      <c r="Q36" s="7" t="str">
        <f>'3-Months Parallel (2)'!Q39</f>
        <v>*</v>
      </c>
      <c r="R36" s="7" t="str">
        <f>'3-Months Parallel (2)'!R39</f>
        <v>*</v>
      </c>
      <c r="S36" s="7">
        <f>'3-Months Parallel (2)'!S39</f>
      </c>
      <c r="T36" s="7">
        <f>'3-Months Parallel (2)'!T39</f>
      </c>
      <c r="U36" s="7">
        <f>'3-Months Parallel (2)'!U39</f>
      </c>
      <c r="V36" s="7">
        <f>'3-Months Parallel (2)'!V39</f>
      </c>
      <c r="W36" s="7">
        <f>'3-Months Parallel (2)'!W39</f>
      </c>
      <c r="X36" s="7" t="str">
        <f>'3-Months Parallel (2)'!X39</f>
        <v>*</v>
      </c>
      <c r="Y36" s="7" t="str">
        <f>'3-Months Parallel (2)'!Y39</f>
        <v>*</v>
      </c>
      <c r="Z36" s="7">
        <f>'3-Months Parallel (2)'!Z39</f>
      </c>
      <c r="AA36" s="7">
        <f>'3-Months Parallel (2)'!AA39</f>
      </c>
      <c r="AB36" s="7">
        <f>'3-Months Parallel (2)'!AB39</f>
      </c>
      <c r="AC36" s="7">
        <f>'3-Months Parallel (2)'!AC39</f>
      </c>
      <c r="AD36" s="7">
        <f>'3-Months Parallel (2)'!AD39</f>
      </c>
      <c r="AE36" s="7" t="str">
        <f>'3-Months Parallel (2)'!AE39</f>
        <v>*</v>
      </c>
      <c r="AF36" s="7" t="str">
        <f>'3-Months Parallel (2)'!AF39</f>
        <v>*</v>
      </c>
      <c r="AG36"/>
      <c r="AH36"/>
      <c r="AI36"/>
      <c r="AJ36"/>
      <c r="AK36"/>
      <c r="AL36"/>
      <c r="AO36" s="18">
        <v>3</v>
      </c>
      <c r="AP36" s="18">
        <v>3</v>
      </c>
    </row>
    <row r="37" spans="1:42" s="6" customFormat="1" ht="13.5">
      <c r="A37" s="26"/>
      <c r="B37" s="7">
        <f>'3-Months Parallel (2)'!B40</f>
      </c>
      <c r="C37" s="7" t="str">
        <f>'3-Months Parallel (2)'!C40</f>
        <v>*</v>
      </c>
      <c r="D37" s="7" t="str">
        <f>'3-Months Parallel (2)'!D40</f>
        <v>*</v>
      </c>
      <c r="E37" s="7">
        <f>'3-Months Parallel (2)'!E40</f>
      </c>
      <c r="F37" s="7">
        <f>'3-Months Parallel (2)'!F40</f>
      </c>
      <c r="G37" s="7">
        <f>'3-Months Parallel (2)'!G40</f>
      </c>
      <c r="H37" s="7">
        <f>'3-Months Parallel (2)'!H40</f>
      </c>
      <c r="I37" s="7">
        <f>'3-Months Parallel (2)'!I40</f>
      </c>
      <c r="J37" s="7" t="str">
        <f>'3-Months Parallel (2)'!J40</f>
        <v>*</v>
      </c>
      <c r="K37" s="7" t="str">
        <f>'3-Months Parallel (2)'!K40</f>
        <v>*</v>
      </c>
      <c r="L37" s="7">
        <f>'3-Months Parallel (2)'!L40</f>
      </c>
      <c r="M37" s="7">
        <f>'3-Months Parallel (2)'!M40</f>
      </c>
      <c r="N37" s="7">
        <f>'3-Months Parallel (2)'!N40</f>
      </c>
      <c r="O37" s="7">
        <f>'3-Months Parallel (2)'!O40</f>
      </c>
      <c r="P37" s="7">
        <f>'3-Months Parallel (2)'!P40</f>
      </c>
      <c r="Q37" s="7" t="str">
        <f>'3-Months Parallel (2)'!Q40</f>
        <v>*</v>
      </c>
      <c r="R37" s="7" t="str">
        <f>'3-Months Parallel (2)'!R40</f>
        <v>*</v>
      </c>
      <c r="S37" s="7">
        <f>'3-Months Parallel (2)'!S40</f>
      </c>
      <c r="T37" s="7">
        <f>'3-Months Parallel (2)'!T40</f>
      </c>
      <c r="U37" s="7">
        <f>'3-Months Parallel (2)'!U40</f>
      </c>
      <c r="V37" s="7">
        <f>'3-Months Parallel (2)'!V40</f>
      </c>
      <c r="W37" s="7">
        <f>'3-Months Parallel (2)'!W40</f>
      </c>
      <c r="X37" s="7" t="str">
        <f>'3-Months Parallel (2)'!X40</f>
        <v>*</v>
      </c>
      <c r="Y37" s="7" t="str">
        <f>'3-Months Parallel (2)'!Y40</f>
        <v>*</v>
      </c>
      <c r="Z37" s="7">
        <f>'3-Months Parallel (2)'!Z40</f>
      </c>
      <c r="AA37" s="7">
        <f>'3-Months Parallel (2)'!AA40</f>
      </c>
      <c r="AB37" s="7">
        <f>'3-Months Parallel (2)'!AB40</f>
      </c>
      <c r="AC37" s="7">
        <f>'3-Months Parallel (2)'!AC40</f>
      </c>
      <c r="AD37" s="7">
        <f>'3-Months Parallel (2)'!AD40</f>
      </c>
      <c r="AE37" s="7" t="str">
        <f>'3-Months Parallel (2)'!AE40</f>
        <v>*</v>
      </c>
      <c r="AF37" s="7" t="str">
        <f>'3-Months Parallel (2)'!AF40</f>
        <v>*</v>
      </c>
      <c r="AG37"/>
      <c r="AH37"/>
      <c r="AI37"/>
      <c r="AJ37"/>
      <c r="AK37"/>
      <c r="AL37"/>
      <c r="AO37" s="18">
        <v>4</v>
      </c>
      <c r="AP37" s="18">
        <v>4</v>
      </c>
    </row>
    <row r="38" spans="1:42" s="6" customFormat="1" ht="13.5">
      <c r="A38" s="26"/>
      <c r="B38" s="7">
        <f>'3-Months Parallel (2)'!B41</f>
      </c>
      <c r="C38" s="7" t="str">
        <f>'3-Months Parallel (2)'!C41</f>
        <v>*</v>
      </c>
      <c r="D38" s="7" t="str">
        <f>'3-Months Parallel (2)'!D41</f>
        <v>*</v>
      </c>
      <c r="E38" s="7">
        <f>'3-Months Parallel (2)'!E41</f>
      </c>
      <c r="F38" s="7">
        <f>'3-Months Parallel (2)'!F41</f>
      </c>
      <c r="G38" s="7">
        <f>'3-Months Parallel (2)'!G41</f>
      </c>
      <c r="H38" s="7">
        <f>'3-Months Parallel (2)'!H41</f>
      </c>
      <c r="I38" s="7">
        <f>'3-Months Parallel (2)'!I41</f>
      </c>
      <c r="J38" s="7" t="str">
        <f>'3-Months Parallel (2)'!J41</f>
        <v>*</v>
      </c>
      <c r="K38" s="7" t="str">
        <f>'3-Months Parallel (2)'!K41</f>
        <v>*</v>
      </c>
      <c r="L38" s="7">
        <f>'3-Months Parallel (2)'!L41</f>
      </c>
      <c r="M38" s="7">
        <f>'3-Months Parallel (2)'!M41</f>
      </c>
      <c r="N38" s="7">
        <f>'3-Months Parallel (2)'!N41</f>
      </c>
      <c r="O38" s="7">
        <f>'3-Months Parallel (2)'!O41</f>
      </c>
      <c r="P38" s="7">
        <f>'3-Months Parallel (2)'!P41</f>
      </c>
      <c r="Q38" s="7" t="str">
        <f>'3-Months Parallel (2)'!Q41</f>
        <v>*</v>
      </c>
      <c r="R38" s="7" t="str">
        <f>'3-Months Parallel (2)'!R41</f>
        <v>*</v>
      </c>
      <c r="S38" s="7">
        <f>'3-Months Parallel (2)'!S41</f>
      </c>
      <c r="T38" s="7">
        <f>'3-Months Parallel (2)'!T41</f>
      </c>
      <c r="U38" s="7">
        <f>'3-Months Parallel (2)'!U41</f>
      </c>
      <c r="V38" s="7">
        <f>'3-Months Parallel (2)'!V41</f>
      </c>
      <c r="W38" s="7">
        <f>'3-Months Parallel (2)'!W41</f>
      </c>
      <c r="X38" s="7" t="str">
        <f>'3-Months Parallel (2)'!X41</f>
        <v>*</v>
      </c>
      <c r="Y38" s="7" t="str">
        <f>'3-Months Parallel (2)'!Y41</f>
        <v>*</v>
      </c>
      <c r="Z38" s="7">
        <f>'3-Months Parallel (2)'!Z41</f>
      </c>
      <c r="AA38" s="7">
        <f>'3-Months Parallel (2)'!AA41</f>
      </c>
      <c r="AB38" s="7">
        <f>'3-Months Parallel (2)'!AB41</f>
      </c>
      <c r="AC38" s="7">
        <f>'3-Months Parallel (2)'!AC41</f>
      </c>
      <c r="AD38" s="7">
        <f>'3-Months Parallel (2)'!AD41</f>
      </c>
      <c r="AE38" s="7" t="str">
        <f>'3-Months Parallel (2)'!AE41</f>
        <v>*</v>
      </c>
      <c r="AF38" s="7" t="str">
        <f>'3-Months Parallel (2)'!AF41</f>
        <v>*</v>
      </c>
      <c r="AG38"/>
      <c r="AH38"/>
      <c r="AI38"/>
      <c r="AJ38"/>
      <c r="AK38"/>
      <c r="AL38"/>
      <c r="AO38" s="18">
        <v>5</v>
      </c>
      <c r="AP38" s="18">
        <v>5</v>
      </c>
    </row>
    <row r="39" spans="1:42" s="6" customFormat="1" ht="13.5">
      <c r="A39" s="26"/>
      <c r="B39" s="7">
        <f>'3-Months Parallel (2)'!B42</f>
      </c>
      <c r="C39" s="7" t="str">
        <f>'3-Months Parallel (2)'!C42</f>
        <v>*</v>
      </c>
      <c r="D39" s="7" t="str">
        <f>'3-Months Parallel (2)'!D42</f>
        <v>*</v>
      </c>
      <c r="E39" s="7">
        <f>'3-Months Parallel (2)'!E42</f>
      </c>
      <c r="F39" s="7">
        <f>'3-Months Parallel (2)'!F42</f>
      </c>
      <c r="G39" s="7">
        <f>'3-Months Parallel (2)'!G42</f>
      </c>
      <c r="H39" s="7">
        <f>'3-Months Parallel (2)'!H42</f>
      </c>
      <c r="I39" s="7">
        <f>'3-Months Parallel (2)'!I42</f>
      </c>
      <c r="J39" s="7" t="str">
        <f>'3-Months Parallel (2)'!J42</f>
        <v>*</v>
      </c>
      <c r="K39" s="7" t="str">
        <f>'3-Months Parallel (2)'!K42</f>
        <v>*</v>
      </c>
      <c r="L39" s="7">
        <f>'3-Months Parallel (2)'!L42</f>
      </c>
      <c r="M39" s="7">
        <f>'3-Months Parallel (2)'!M42</f>
      </c>
      <c r="N39" s="7">
        <f>'3-Months Parallel (2)'!N42</f>
      </c>
      <c r="O39" s="7">
        <f>'3-Months Parallel (2)'!O42</f>
      </c>
      <c r="P39" s="7">
        <f>'3-Months Parallel (2)'!P42</f>
      </c>
      <c r="Q39" s="7" t="str">
        <f>'3-Months Parallel (2)'!Q42</f>
        <v>*</v>
      </c>
      <c r="R39" s="7" t="str">
        <f>'3-Months Parallel (2)'!R42</f>
        <v>*</v>
      </c>
      <c r="S39" s="7">
        <f>'3-Months Parallel (2)'!S42</f>
      </c>
      <c r="T39" s="7">
        <f>'3-Months Parallel (2)'!T42</f>
      </c>
      <c r="U39" s="7">
        <f>'3-Months Parallel (2)'!U42</f>
      </c>
      <c r="V39" s="7">
        <f>'3-Months Parallel (2)'!V42</f>
      </c>
      <c r="W39" s="7">
        <f>'3-Months Parallel (2)'!W42</f>
      </c>
      <c r="X39" s="7" t="str">
        <f>'3-Months Parallel (2)'!X42</f>
        <v>*</v>
      </c>
      <c r="Y39" s="7" t="str">
        <f>'3-Months Parallel (2)'!Y42</f>
        <v>*</v>
      </c>
      <c r="Z39" s="7">
        <f>'3-Months Parallel (2)'!Z42</f>
      </c>
      <c r="AA39" s="7">
        <f>'3-Months Parallel (2)'!AA42</f>
      </c>
      <c r="AB39" s="7">
        <f>'3-Months Parallel (2)'!AB42</f>
      </c>
      <c r="AC39" s="7">
        <f>'3-Months Parallel (2)'!AC42</f>
      </c>
      <c r="AD39" s="7">
        <f>'3-Months Parallel (2)'!AD42</f>
      </c>
      <c r="AE39" s="7" t="str">
        <f>'3-Months Parallel (2)'!AE42</f>
        <v>*</v>
      </c>
      <c r="AF39" s="7" t="str">
        <f>'3-Months Parallel (2)'!AF42</f>
        <v>*</v>
      </c>
      <c r="AG39"/>
      <c r="AH39"/>
      <c r="AI39"/>
      <c r="AJ39"/>
      <c r="AK39"/>
      <c r="AL39"/>
      <c r="AO39" s="18">
        <v>6</v>
      </c>
      <c r="AP39" s="18">
        <v>6</v>
      </c>
    </row>
    <row r="40" spans="1:42" s="6" customFormat="1" ht="13.5">
      <c r="A40" s="26"/>
      <c r="B40" s="7">
        <f>'3-Months Parallel (2)'!B43</f>
      </c>
      <c r="C40" s="7" t="str">
        <f>'3-Months Parallel (2)'!C43</f>
        <v>*</v>
      </c>
      <c r="D40" s="7" t="str">
        <f>'3-Months Parallel (2)'!D43</f>
        <v>*</v>
      </c>
      <c r="E40" s="7">
        <f>'3-Months Parallel (2)'!E43</f>
      </c>
      <c r="F40" s="7">
        <f>'3-Months Parallel (2)'!F43</f>
      </c>
      <c r="G40" s="7">
        <f>'3-Months Parallel (2)'!G43</f>
      </c>
      <c r="H40" s="7">
        <f>'3-Months Parallel (2)'!H43</f>
      </c>
      <c r="I40" s="7">
        <f>'3-Months Parallel (2)'!I43</f>
      </c>
      <c r="J40" s="7" t="str">
        <f>'3-Months Parallel (2)'!J43</f>
        <v>*</v>
      </c>
      <c r="K40" s="7" t="str">
        <f>'3-Months Parallel (2)'!K43</f>
        <v>*</v>
      </c>
      <c r="L40" s="7">
        <f>'3-Months Parallel (2)'!L43</f>
      </c>
      <c r="M40" s="7">
        <f>'3-Months Parallel (2)'!M43</f>
      </c>
      <c r="N40" s="7">
        <f>'3-Months Parallel (2)'!N43</f>
      </c>
      <c r="O40" s="7">
        <f>'3-Months Parallel (2)'!O43</f>
      </c>
      <c r="P40" s="7">
        <f>'3-Months Parallel (2)'!P43</f>
      </c>
      <c r="Q40" s="7" t="str">
        <f>'3-Months Parallel (2)'!Q43</f>
        <v>*</v>
      </c>
      <c r="R40" s="7" t="str">
        <f>'3-Months Parallel (2)'!R43</f>
        <v>*</v>
      </c>
      <c r="S40" s="7">
        <f>'3-Months Parallel (2)'!S43</f>
      </c>
      <c r="T40" s="7">
        <f>'3-Months Parallel (2)'!T43</f>
      </c>
      <c r="U40" s="7">
        <f>'3-Months Parallel (2)'!U43</f>
      </c>
      <c r="V40" s="7">
        <f>'3-Months Parallel (2)'!V43</f>
      </c>
      <c r="W40" s="7">
        <f>'3-Months Parallel (2)'!W43</f>
      </c>
      <c r="X40" s="7" t="str">
        <f>'3-Months Parallel (2)'!X43</f>
        <v>*</v>
      </c>
      <c r="Y40" s="7" t="str">
        <f>'3-Months Parallel (2)'!Y43</f>
        <v>*</v>
      </c>
      <c r="Z40" s="7">
        <f>'3-Months Parallel (2)'!Z43</f>
      </c>
      <c r="AA40" s="7">
        <f>'3-Months Parallel (2)'!AA43</f>
      </c>
      <c r="AB40" s="7">
        <f>'3-Months Parallel (2)'!AB43</f>
      </c>
      <c r="AC40" s="7">
        <f>'3-Months Parallel (2)'!AC43</f>
      </c>
      <c r="AD40" s="7">
        <f>'3-Months Parallel (2)'!AD43</f>
      </c>
      <c r="AE40" s="7" t="str">
        <f>'3-Months Parallel (2)'!AE43</f>
        <v>*</v>
      </c>
      <c r="AF40" s="7" t="str">
        <f>'3-Months Parallel (2)'!AF43</f>
        <v>*</v>
      </c>
      <c r="AG40"/>
      <c r="AH40"/>
      <c r="AI40"/>
      <c r="AJ40"/>
      <c r="AK40"/>
      <c r="AL40"/>
      <c r="AO40" s="18">
        <v>7</v>
      </c>
      <c r="AP40" s="18">
        <v>7</v>
      </c>
    </row>
    <row r="41" spans="1:42" s="6" customFormat="1" ht="13.5">
      <c r="A41" s="26"/>
      <c r="B41" s="7">
        <f>'3-Months Parallel (2)'!B44</f>
      </c>
      <c r="C41" s="7" t="str">
        <f>'3-Months Parallel (2)'!C44</f>
        <v>*</v>
      </c>
      <c r="D41" s="7" t="str">
        <f>'3-Months Parallel (2)'!D44</f>
        <v>*</v>
      </c>
      <c r="E41" s="7">
        <f>'3-Months Parallel (2)'!E44</f>
      </c>
      <c r="F41" s="7">
        <f>'3-Months Parallel (2)'!F44</f>
      </c>
      <c r="G41" s="7">
        <f>'3-Months Parallel (2)'!G44</f>
      </c>
      <c r="H41" s="7">
        <f>'3-Months Parallel (2)'!H44</f>
      </c>
      <c r="I41" s="7">
        <f>'3-Months Parallel (2)'!I44</f>
      </c>
      <c r="J41" s="7" t="str">
        <f>'3-Months Parallel (2)'!J44</f>
        <v>*</v>
      </c>
      <c r="K41" s="7" t="str">
        <f>'3-Months Parallel (2)'!K44</f>
        <v>*</v>
      </c>
      <c r="L41" s="7">
        <f>'3-Months Parallel (2)'!L44</f>
      </c>
      <c r="M41" s="7">
        <f>'3-Months Parallel (2)'!M44</f>
      </c>
      <c r="N41" s="7">
        <f>'3-Months Parallel (2)'!N44</f>
      </c>
      <c r="O41" s="7">
        <f>'3-Months Parallel (2)'!O44</f>
      </c>
      <c r="P41" s="7">
        <f>'3-Months Parallel (2)'!P44</f>
      </c>
      <c r="Q41" s="7" t="str">
        <f>'3-Months Parallel (2)'!Q44</f>
        <v>*</v>
      </c>
      <c r="R41" s="7" t="str">
        <f>'3-Months Parallel (2)'!R44</f>
        <v>*</v>
      </c>
      <c r="S41" s="7">
        <f>'3-Months Parallel (2)'!S44</f>
      </c>
      <c r="T41" s="7">
        <f>'3-Months Parallel (2)'!T44</f>
      </c>
      <c r="U41" s="7">
        <f>'3-Months Parallel (2)'!U44</f>
      </c>
      <c r="V41" s="7">
        <f>'3-Months Parallel (2)'!V44</f>
      </c>
      <c r="W41" s="7">
        <f>'3-Months Parallel (2)'!W44</f>
      </c>
      <c r="X41" s="7" t="str">
        <f>'3-Months Parallel (2)'!X44</f>
        <v>*</v>
      </c>
      <c r="Y41" s="7" t="str">
        <f>'3-Months Parallel (2)'!Y44</f>
        <v>*</v>
      </c>
      <c r="Z41" s="7">
        <f>'3-Months Parallel (2)'!Z44</f>
      </c>
      <c r="AA41" s="7">
        <f>'3-Months Parallel (2)'!AA44</f>
      </c>
      <c r="AB41" s="7">
        <f>'3-Months Parallel (2)'!AB44</f>
      </c>
      <c r="AC41" s="7">
        <f>'3-Months Parallel (2)'!AC44</f>
      </c>
      <c r="AD41" s="7">
        <f>'3-Months Parallel (2)'!AD44</f>
      </c>
      <c r="AE41" s="7" t="str">
        <f>'3-Months Parallel (2)'!AE44</f>
        <v>*</v>
      </c>
      <c r="AF41" s="7" t="str">
        <f>'3-Months Parallel (2)'!AF44</f>
        <v>*</v>
      </c>
      <c r="AG41"/>
      <c r="AH41"/>
      <c r="AI41"/>
      <c r="AJ41"/>
      <c r="AK41"/>
      <c r="AL41"/>
      <c r="AO41" s="18">
        <v>8</v>
      </c>
      <c r="AP41" s="18">
        <v>8</v>
      </c>
    </row>
    <row r="42" spans="1:42" s="6" customFormat="1" ht="13.5">
      <c r="A42" s="26"/>
      <c r="B42" s="7">
        <f>'3-Months Parallel (2)'!B45</f>
      </c>
      <c r="C42" s="7" t="str">
        <f>'3-Months Parallel (2)'!C45</f>
        <v>*</v>
      </c>
      <c r="D42" s="7" t="str">
        <f>'3-Months Parallel (2)'!D45</f>
        <v>*</v>
      </c>
      <c r="E42" s="7">
        <f>'3-Months Parallel (2)'!E45</f>
      </c>
      <c r="F42" s="7">
        <f>'3-Months Parallel (2)'!F45</f>
      </c>
      <c r="G42" s="7">
        <f>'3-Months Parallel (2)'!G45</f>
      </c>
      <c r="H42" s="7">
        <f>'3-Months Parallel (2)'!H45</f>
      </c>
      <c r="I42" s="7">
        <f>'3-Months Parallel (2)'!I45</f>
      </c>
      <c r="J42" s="7" t="str">
        <f>'3-Months Parallel (2)'!J45</f>
        <v>*</v>
      </c>
      <c r="K42" s="7" t="str">
        <f>'3-Months Parallel (2)'!K45</f>
        <v>*</v>
      </c>
      <c r="L42" s="7">
        <f>'3-Months Parallel (2)'!L45</f>
      </c>
      <c r="M42" s="7">
        <f>'3-Months Parallel (2)'!M45</f>
      </c>
      <c r="N42" s="7">
        <f>'3-Months Parallel (2)'!N45</f>
      </c>
      <c r="O42" s="7">
        <f>'3-Months Parallel (2)'!O45</f>
      </c>
      <c r="P42" s="7">
        <f>'3-Months Parallel (2)'!P45</f>
      </c>
      <c r="Q42" s="7" t="str">
        <f>'3-Months Parallel (2)'!Q45</f>
        <v>*</v>
      </c>
      <c r="R42" s="7" t="str">
        <f>'3-Months Parallel (2)'!R45</f>
        <v>*</v>
      </c>
      <c r="S42" s="7">
        <f>'3-Months Parallel (2)'!S45</f>
      </c>
      <c r="T42" s="7">
        <f>'3-Months Parallel (2)'!T45</f>
      </c>
      <c r="U42" s="7">
        <f>'3-Months Parallel (2)'!U45</f>
      </c>
      <c r="V42" s="7">
        <f>'3-Months Parallel (2)'!V45</f>
      </c>
      <c r="W42" s="7">
        <f>'3-Months Parallel (2)'!W45</f>
      </c>
      <c r="X42" s="7" t="str">
        <f>'3-Months Parallel (2)'!X45</f>
        <v>*</v>
      </c>
      <c r="Y42" s="7" t="str">
        <f>'3-Months Parallel (2)'!Y45</f>
        <v>*</v>
      </c>
      <c r="Z42" s="7">
        <f>'3-Months Parallel (2)'!Z45</f>
      </c>
      <c r="AA42" s="7">
        <f>'3-Months Parallel (2)'!AA45</f>
      </c>
      <c r="AB42" s="7">
        <f>'3-Months Parallel (2)'!AB45</f>
      </c>
      <c r="AC42" s="7">
        <f>'3-Months Parallel (2)'!AC45</f>
      </c>
      <c r="AD42" s="7">
        <f>'3-Months Parallel (2)'!AD45</f>
      </c>
      <c r="AE42" s="7" t="str">
        <f>'3-Months Parallel (2)'!AE45</f>
        <v>*</v>
      </c>
      <c r="AF42" s="7" t="str">
        <f>'3-Months Parallel (2)'!AF45</f>
        <v>*</v>
      </c>
      <c r="AG42"/>
      <c r="AH42"/>
      <c r="AI42"/>
      <c r="AJ42"/>
      <c r="AK42"/>
      <c r="AL42"/>
      <c r="AO42" s="18">
        <v>9</v>
      </c>
      <c r="AP42" s="18">
        <v>9</v>
      </c>
    </row>
    <row r="43" spans="1:42" s="6" customFormat="1" ht="13.5">
      <c r="A43" s="26"/>
      <c r="B43" s="7">
        <f>'3-Months Parallel (2)'!B46</f>
      </c>
      <c r="C43" s="7" t="str">
        <f>'3-Months Parallel (2)'!C46</f>
        <v>*</v>
      </c>
      <c r="D43" s="7" t="str">
        <f>'3-Months Parallel (2)'!D46</f>
        <v>*</v>
      </c>
      <c r="E43" s="7">
        <f>'3-Months Parallel (2)'!E46</f>
      </c>
      <c r="F43" s="7">
        <f>'3-Months Parallel (2)'!F46</f>
      </c>
      <c r="G43" s="7">
        <f>'3-Months Parallel (2)'!G46</f>
      </c>
      <c r="H43" s="7">
        <f>'3-Months Parallel (2)'!H46</f>
      </c>
      <c r="I43" s="7">
        <f>'3-Months Parallel (2)'!I46</f>
      </c>
      <c r="J43" s="7" t="str">
        <f>'3-Months Parallel (2)'!J46</f>
        <v>*</v>
      </c>
      <c r="K43" s="7" t="str">
        <f>'3-Months Parallel (2)'!K46</f>
        <v>*</v>
      </c>
      <c r="L43" s="7">
        <f>'3-Months Parallel (2)'!L46</f>
      </c>
      <c r="M43" s="7">
        <f>'3-Months Parallel (2)'!M46</f>
      </c>
      <c r="N43" s="7">
        <f>'3-Months Parallel (2)'!N46</f>
      </c>
      <c r="O43" s="7">
        <f>'3-Months Parallel (2)'!O46</f>
      </c>
      <c r="P43" s="7">
        <f>'3-Months Parallel (2)'!P46</f>
      </c>
      <c r="Q43" s="7" t="str">
        <f>'3-Months Parallel (2)'!Q46</f>
        <v>*</v>
      </c>
      <c r="R43" s="7" t="str">
        <f>'3-Months Parallel (2)'!R46</f>
        <v>*</v>
      </c>
      <c r="S43" s="7">
        <f>'3-Months Parallel (2)'!S46</f>
      </c>
      <c r="T43" s="7">
        <f>'3-Months Parallel (2)'!T46</f>
      </c>
      <c r="U43" s="7">
        <f>'3-Months Parallel (2)'!U46</f>
      </c>
      <c r="V43" s="7">
        <f>'3-Months Parallel (2)'!V46</f>
      </c>
      <c r="W43" s="7">
        <f>'3-Months Parallel (2)'!W46</f>
      </c>
      <c r="X43" s="7" t="str">
        <f>'3-Months Parallel (2)'!X46</f>
        <v>*</v>
      </c>
      <c r="Y43" s="7" t="str">
        <f>'3-Months Parallel (2)'!Y46</f>
        <v>*</v>
      </c>
      <c r="Z43" s="7">
        <f>'3-Months Parallel (2)'!Z46</f>
      </c>
      <c r="AA43" s="7">
        <f>'3-Months Parallel (2)'!AA46</f>
      </c>
      <c r="AB43" s="7">
        <f>'3-Months Parallel (2)'!AB46</f>
      </c>
      <c r="AC43" s="7">
        <f>'3-Months Parallel (2)'!AC46</f>
      </c>
      <c r="AD43" s="7">
        <f>'3-Months Parallel (2)'!AD46</f>
      </c>
      <c r="AE43" s="7" t="str">
        <f>'3-Months Parallel (2)'!AE46</f>
        <v>*</v>
      </c>
      <c r="AF43" s="7" t="str">
        <f>'3-Months Parallel (2)'!AF46</f>
        <v>*</v>
      </c>
      <c r="AG43"/>
      <c r="AH43"/>
      <c r="AI43"/>
      <c r="AJ43"/>
      <c r="AK43"/>
      <c r="AL43"/>
      <c r="AO43" s="18">
        <v>10</v>
      </c>
      <c r="AP43" s="18">
        <v>10</v>
      </c>
    </row>
    <row r="44" spans="1:42" s="6" customFormat="1" ht="13.5">
      <c r="A44" s="26"/>
      <c r="B44" s="7">
        <f>'3-Months Parallel (2)'!B47</f>
      </c>
      <c r="C44" s="7" t="str">
        <f>'3-Months Parallel (2)'!C47</f>
        <v>*</v>
      </c>
      <c r="D44" s="7" t="str">
        <f>'3-Months Parallel (2)'!D47</f>
        <v>*</v>
      </c>
      <c r="E44" s="7">
        <f>'3-Months Parallel (2)'!E47</f>
      </c>
      <c r="F44" s="7">
        <f>'3-Months Parallel (2)'!F47</f>
      </c>
      <c r="G44" s="7">
        <f>'3-Months Parallel (2)'!G47</f>
      </c>
      <c r="H44" s="7">
        <f>'3-Months Parallel (2)'!H47</f>
      </c>
      <c r="I44" s="7">
        <f>'3-Months Parallel (2)'!I47</f>
      </c>
      <c r="J44" s="7" t="str">
        <f>'3-Months Parallel (2)'!J47</f>
        <v>*</v>
      </c>
      <c r="K44" s="7" t="str">
        <f>'3-Months Parallel (2)'!K47</f>
        <v>*</v>
      </c>
      <c r="L44" s="7">
        <f>'3-Months Parallel (2)'!L47</f>
      </c>
      <c r="M44" s="7">
        <f>'3-Months Parallel (2)'!M47</f>
      </c>
      <c r="N44" s="7">
        <f>'3-Months Parallel (2)'!N47</f>
      </c>
      <c r="O44" s="7">
        <f>'3-Months Parallel (2)'!O47</f>
      </c>
      <c r="P44" s="7">
        <f>'3-Months Parallel (2)'!P47</f>
      </c>
      <c r="Q44" s="7" t="str">
        <f>'3-Months Parallel (2)'!Q47</f>
        <v>*</v>
      </c>
      <c r="R44" s="7" t="str">
        <f>'3-Months Parallel (2)'!R47</f>
        <v>*</v>
      </c>
      <c r="S44" s="7">
        <f>'3-Months Parallel (2)'!S47</f>
      </c>
      <c r="T44" s="7">
        <f>'3-Months Parallel (2)'!T47</f>
      </c>
      <c r="U44" s="7">
        <f>'3-Months Parallel (2)'!U47</f>
      </c>
      <c r="V44" s="7">
        <f>'3-Months Parallel (2)'!V47</f>
      </c>
      <c r="W44" s="7">
        <f>'3-Months Parallel (2)'!W47</f>
      </c>
      <c r="X44" s="7" t="str">
        <f>'3-Months Parallel (2)'!X47</f>
        <v>*</v>
      </c>
      <c r="Y44" s="7" t="str">
        <f>'3-Months Parallel (2)'!Y47</f>
        <v>*</v>
      </c>
      <c r="Z44" s="7">
        <f>'3-Months Parallel (2)'!Z47</f>
      </c>
      <c r="AA44" s="7">
        <f>'3-Months Parallel (2)'!AA47</f>
      </c>
      <c r="AB44" s="7">
        <f>'3-Months Parallel (2)'!AB47</f>
      </c>
      <c r="AC44" s="7">
        <f>'3-Months Parallel (2)'!AC47</f>
      </c>
      <c r="AD44" s="7">
        <f>'3-Months Parallel (2)'!AD47</f>
      </c>
      <c r="AE44" s="7" t="str">
        <f>'3-Months Parallel (2)'!AE47</f>
        <v>*</v>
      </c>
      <c r="AF44" s="7" t="str">
        <f>'3-Months Parallel (2)'!AF47</f>
        <v>*</v>
      </c>
      <c r="AG44"/>
      <c r="AH44"/>
      <c r="AI44"/>
      <c r="AJ44"/>
      <c r="AK44"/>
      <c r="AL44"/>
      <c r="AO44" s="18">
        <v>11</v>
      </c>
      <c r="AP44" s="18">
        <v>11</v>
      </c>
    </row>
    <row r="45" spans="1:42" s="6" customFormat="1" ht="13.5">
      <c r="A45" s="26"/>
      <c r="B45" s="7">
        <f>'3-Months Parallel (2)'!B48</f>
      </c>
      <c r="C45" s="7" t="str">
        <f>'3-Months Parallel (2)'!C48</f>
        <v>*</v>
      </c>
      <c r="D45" s="7" t="str">
        <f>'3-Months Parallel (2)'!D48</f>
        <v>*</v>
      </c>
      <c r="E45" s="7">
        <f>'3-Months Parallel (2)'!E48</f>
      </c>
      <c r="F45" s="7">
        <f>'3-Months Parallel (2)'!F48</f>
      </c>
      <c r="G45" s="7">
        <f>'3-Months Parallel (2)'!G48</f>
      </c>
      <c r="H45" s="7">
        <f>'3-Months Parallel (2)'!H48</f>
      </c>
      <c r="I45" s="7">
        <f>'3-Months Parallel (2)'!I48</f>
      </c>
      <c r="J45" s="7" t="str">
        <f>'3-Months Parallel (2)'!J48</f>
        <v>*</v>
      </c>
      <c r="K45" s="7" t="str">
        <f>'3-Months Parallel (2)'!K48</f>
        <v>*</v>
      </c>
      <c r="L45" s="7">
        <f>'3-Months Parallel (2)'!L48</f>
      </c>
      <c r="M45" s="7">
        <f>'3-Months Parallel (2)'!M48</f>
      </c>
      <c r="N45" s="7">
        <f>'3-Months Parallel (2)'!N48</f>
      </c>
      <c r="O45" s="7">
        <f>'3-Months Parallel (2)'!O48</f>
      </c>
      <c r="P45" s="7">
        <f>'3-Months Parallel (2)'!P48</f>
      </c>
      <c r="Q45" s="7" t="str">
        <f>'3-Months Parallel (2)'!Q48</f>
        <v>*</v>
      </c>
      <c r="R45" s="7" t="str">
        <f>'3-Months Parallel (2)'!R48</f>
        <v>*</v>
      </c>
      <c r="S45" s="7">
        <f>'3-Months Parallel (2)'!S48</f>
      </c>
      <c r="T45" s="7">
        <f>'3-Months Parallel (2)'!T48</f>
      </c>
      <c r="U45" s="7">
        <f>'3-Months Parallel (2)'!U48</f>
      </c>
      <c r="V45" s="7">
        <f>'3-Months Parallel (2)'!V48</f>
      </c>
      <c r="W45" s="7">
        <f>'3-Months Parallel (2)'!W48</f>
      </c>
      <c r="X45" s="7" t="str">
        <f>'3-Months Parallel (2)'!X48</f>
        <v>*</v>
      </c>
      <c r="Y45" s="7" t="str">
        <f>'3-Months Parallel (2)'!Y48</f>
        <v>*</v>
      </c>
      <c r="Z45" s="7">
        <f>'3-Months Parallel (2)'!Z48</f>
      </c>
      <c r="AA45" s="7">
        <f>'3-Months Parallel (2)'!AA48</f>
      </c>
      <c r="AB45" s="7">
        <f>'3-Months Parallel (2)'!AB48</f>
      </c>
      <c r="AC45" s="7">
        <f>'3-Months Parallel (2)'!AC48</f>
      </c>
      <c r="AD45" s="7">
        <f>'3-Months Parallel (2)'!AD48</f>
      </c>
      <c r="AE45" s="7" t="str">
        <f>'3-Months Parallel (2)'!AE48</f>
        <v>*</v>
      </c>
      <c r="AF45" s="7" t="str">
        <f>'3-Months Parallel (2)'!AF48</f>
        <v>*</v>
      </c>
      <c r="AG45"/>
      <c r="AH45"/>
      <c r="AI45"/>
      <c r="AJ45"/>
      <c r="AK45"/>
      <c r="AL45"/>
      <c r="AO45" s="18">
        <v>12</v>
      </c>
      <c r="AP45" s="18">
        <v>12</v>
      </c>
    </row>
    <row r="46" spans="1:31" s="6" customFormat="1" ht="13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s="6" customFormat="1" ht="13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1" s="6" customFormat="1" ht="13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1:31" s="6" customFormat="1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 s="6" customFormat="1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1:31" s="6" customFormat="1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s="6" customFormat="1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1" s="6" customFormat="1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31" s="6" customFormat="1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31" s="6" customFormat="1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1" s="6" customFormat="1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 s="6" customFormat="1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1" s="6" customFormat="1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 s="6" customFormat="1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31" s="6" customFormat="1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1" s="6" customFormat="1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1" s="6" customFormat="1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1" s="6" customFormat="1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6" customFormat="1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31" s="6" customFormat="1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s="6" customFormat="1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s="6" customFormat="1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s="6" customFormat="1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s="6" customFormat="1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s="6" customFormat="1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1:31" s="6" customFormat="1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s="6" customFormat="1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s="6" customFormat="1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s="6" customFormat="1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s="6" customFormat="1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s="6" customFormat="1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s="6" customFormat="1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31" s="6" customFormat="1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31" s="6" customFormat="1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1" s="6" customFormat="1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s="6" customFormat="1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1" s="6" customFormat="1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s="6" customFormat="1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1:31" s="6" customFormat="1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</row>
    <row r="100" spans="2:15" ht="13.5">
      <c r="B100" s="28">
        <f ca="1">DATE(YEAR(TODAY()),MONTH(TODAY())-1,1)</f>
        <v>45292</v>
      </c>
      <c r="C100" s="28">
        <f ca="1">DATE(YEAR(TODAY()),MONTH(TODAY()),1)</f>
        <v>45323</v>
      </c>
      <c r="D100" s="28">
        <f ca="1">DATE(YEAR(TODAY()),MONTH(TODAY())+1,1)</f>
        <v>45352</v>
      </c>
      <c r="E100" s="28">
        <f ca="1">DATE(YEAR(TODAY()),MONTH(TODAY())+2,1)</f>
        <v>45383</v>
      </c>
      <c r="F100" s="28">
        <f ca="1">DATE(YEAR(TODAY()),MONTH(TODAY())+3,1)</f>
        <v>45413</v>
      </c>
      <c r="G100" s="28">
        <f ca="1">DATE(YEAR(TODAY()),MONTH(TODAY())+4,1)</f>
        <v>45444</v>
      </c>
      <c r="H100" s="28">
        <f ca="1">DATE(YEAR(TODAY()),MONTH(TODAY())+5,1)</f>
        <v>45474</v>
      </c>
      <c r="I100" s="28">
        <f ca="1">DATE(YEAR(TODAY()),MONTH(TODAY())+6,1)</f>
        <v>45505</v>
      </c>
      <c r="J100" s="28">
        <f ca="1">DATE(YEAR(TODAY()),MONTH(TODAY())+7,1)</f>
        <v>45536</v>
      </c>
      <c r="K100" s="28">
        <f ca="1">DATE(YEAR(TODAY()),MONTH(TODAY())+8,1)</f>
        <v>45566</v>
      </c>
      <c r="L100" s="28">
        <f ca="1">DATE(YEAR(TODAY()),MONTH(TODAY())+9,1)</f>
        <v>45597</v>
      </c>
      <c r="M100" s="28">
        <f ca="1">DATE(YEAR(TODAY()),MONTH(TODAY())+10,1)</f>
        <v>45627</v>
      </c>
      <c r="N100" s="28">
        <f ca="1">DATE(YEAR(TODAY()),MONTH(TODAY())+11,1)</f>
        <v>45658</v>
      </c>
      <c r="O100" s="28">
        <f>A2</f>
        <v>40330</v>
      </c>
    </row>
    <row r="249" spans="2:5" ht="15.75">
      <c r="B249" s="79">
        <f>IF(OR(A1="",ISTEXT(A1)),"",DATE(YEAR(A1),MONTH(A1),1))</f>
        <v>45292</v>
      </c>
      <c r="C249" s="80"/>
      <c r="D249" s="80"/>
      <c r="E249" s="1" t="str">
        <f>IF(OR(A1="",ISTEXT(A1)),"",CHOOSE(WEEKDAY(DATE(YEAR(A1),MONTH(A1),1),1),"Sunday.","Monday","Tuesday","Wednesday","Thursday","Friday","Saturday"))</f>
        <v>Monday</v>
      </c>
    </row>
  </sheetData>
  <sheetProtection password="CEA2" sheet="1"/>
  <mergeCells count="1">
    <mergeCell ref="B249:D249"/>
  </mergeCells>
  <conditionalFormatting sqref="A20:A21">
    <cfRule type="expression" priority="1" dxfId="175" stopIfTrue="1">
      <formula>AND(MONTH(TODAY())=10,MONTH(A20)=10)</formula>
    </cfRule>
  </conditionalFormatting>
  <conditionalFormatting sqref="B2 I2 P2 W2 AD2 AD32 B17 B32 I17 I32 P17 P32 W17 W32 AD17">
    <cfRule type="expression" priority="2" dxfId="115" stopIfTrue="1">
      <formula>AND(B2=TODAY(),((WEEKDAY(DATE(YEAR(B2),MONTH(B2),DAY(B2)))=1)))</formula>
    </cfRule>
    <cfRule type="expression" priority="3" dxfId="176" stopIfTrue="1">
      <formula>B2&lt;TODAY()</formula>
    </cfRule>
  </conditionalFormatting>
  <conditionalFormatting sqref="B3 I3 P3 W3 AD3 AD33 B18 B33 I18 I33 P18 P33 W18 W33 AD18">
    <cfRule type="expression" priority="4" dxfId="115" stopIfTrue="1">
      <formula>AND(B2=TODAY(),((WEEKDAY(DATE(YEAR(B2),MONTH(B2),DAY(B2)))=1)))</formula>
    </cfRule>
    <cfRule type="expression" priority="5" dxfId="176" stopIfTrue="1">
      <formula>B2&lt;TODAY()</formula>
    </cfRule>
  </conditionalFormatting>
  <conditionalFormatting sqref="H2 O2 V2 AC2 AC32 H17 H32 O17 O32 V17 V32 AC17">
    <cfRule type="expression" priority="6" dxfId="111" stopIfTrue="1">
      <formula>AND(H2=TODAY(),((WEEKDAY(DATE(YEAR(H2),MONTH(H2),DAY(H2)))=7)))</formula>
    </cfRule>
    <cfRule type="expression" priority="7" dxfId="176" stopIfTrue="1">
      <formula>H2&lt;TODAY()</formula>
    </cfRule>
  </conditionalFormatting>
  <conditionalFormatting sqref="H3 O3 V3 AC3 AC33 H18 H33 O18 O33 V18 V33 AC18">
    <cfRule type="expression" priority="8" dxfId="111" stopIfTrue="1">
      <formula>AND(H2=TODAY(),((WEEKDAY(DATE(YEAR(H2),MONTH(H2),DAY(H2)))=7)))</formula>
    </cfRule>
    <cfRule type="expression" priority="9" dxfId="176" stopIfTrue="1">
      <formula>H2&lt;TODAY()</formula>
    </cfRule>
  </conditionalFormatting>
  <conditionalFormatting sqref="C2 J2 Q2 X2 AE2 AE32 C17 C32 J17 J32 Q17 Q32 X17 X32 AE17">
    <cfRule type="expression" priority="10" dxfId="107" stopIfTrue="1">
      <formula>AND(C2=TODAY(),((WEEKDAY(DATE(YEAR(C2),MONTH(C2),DAY(C2)))=2)))</formula>
    </cfRule>
    <cfRule type="expression" priority="11" dxfId="176" stopIfTrue="1">
      <formula>C2&lt;TODAY()</formula>
    </cfRule>
  </conditionalFormatting>
  <conditionalFormatting sqref="X33 J3 Q3 X3 AE3 AE18 AE33 J18 J33 Q18 Q33 X18">
    <cfRule type="expression" priority="12" dxfId="107" stopIfTrue="1">
      <formula>AND(J2=TODAY(),((WEEKDAY(DATE(YEAR(J2),MONTH(J2),DAY(J2)))=2)))</formula>
    </cfRule>
    <cfRule type="expression" priority="13" dxfId="176" stopIfTrue="1">
      <formula>J2&lt;TODAY()</formula>
    </cfRule>
  </conditionalFormatting>
  <conditionalFormatting sqref="D2 K2 R2 Y2 AF2 D17 D32 K17 K32 R17 R32 Y17 Y32 AF17 AF32">
    <cfRule type="expression" priority="14" dxfId="103" stopIfTrue="1">
      <formula>AND(D2=TODAY(),((WEEKDAY(DATE(YEAR(D2),MONTH(D2),DAY(D2)))=3)))</formula>
    </cfRule>
    <cfRule type="expression" priority="15" dxfId="176" stopIfTrue="1">
      <formula>D2&lt;TODAY()</formula>
    </cfRule>
  </conditionalFormatting>
  <conditionalFormatting sqref="D3 K3 R3 Y3 AF3 D18 D33 K18 K33 R18 R33 Y18 Y33 AF18 AF33">
    <cfRule type="expression" priority="16" dxfId="103" stopIfTrue="1">
      <formula>AND(D2=TODAY(),((WEEKDAY(DATE(YEAR(D2),MONTH(D2),DAY(D2)))=3)))</formula>
    </cfRule>
    <cfRule type="expression" priority="17" dxfId="176" stopIfTrue="1">
      <formula>D2&lt;TODAY()</formula>
    </cfRule>
  </conditionalFormatting>
  <conditionalFormatting sqref="E2 L2 S2 Z2 Z32 E17 E32 L17 L32 S17 S32 Z17">
    <cfRule type="expression" priority="18" dxfId="99" stopIfTrue="1">
      <formula>AND(E2=TODAY(),((WEEKDAY(DATE(YEAR(E2),MONTH(E2),DAY(E2)))=4)))</formula>
    </cfRule>
    <cfRule type="expression" priority="19" dxfId="176" stopIfTrue="1">
      <formula>E2&lt;TODAY()</formula>
    </cfRule>
  </conditionalFormatting>
  <conditionalFormatting sqref="E3 L3 S3 Z3 Z33 E18 E33 L18 L33 S18 S33 Z18">
    <cfRule type="expression" priority="20" dxfId="99" stopIfTrue="1">
      <formula>AND(E2=TODAY(),((WEEKDAY(DATE(YEAR(E2),MONTH(E2),DAY(E2)))=4)))</formula>
    </cfRule>
    <cfRule type="expression" priority="21" dxfId="176" stopIfTrue="1">
      <formula>E2&lt;TODAY()</formula>
    </cfRule>
  </conditionalFormatting>
  <conditionalFormatting sqref="F3 M3 T3 AA3 AA33 F18 F33 M18 M33 T18 T33 AA18">
    <cfRule type="expression" priority="22" dxfId="95" stopIfTrue="1">
      <formula>AND(F2=TODAY(),((WEEKDAY(DATE(YEAR(F2),MONTH(F2),DAY(F2)))=5)))</formula>
    </cfRule>
    <cfRule type="expression" priority="23" dxfId="176" stopIfTrue="1">
      <formula>F2&lt;TODAY()</formula>
    </cfRule>
  </conditionalFormatting>
  <conditionalFormatting sqref="F2 M2 T2 AA2 AA32 F17 F32 M17 M32 T17 T32 AA17">
    <cfRule type="expression" priority="24" dxfId="95" stopIfTrue="1">
      <formula>AND(F2=TODAY(),((WEEKDAY(DATE(YEAR(F2),MONTH(F2),DAY(F2)))=5)))</formula>
    </cfRule>
    <cfRule type="expression" priority="25" dxfId="176" stopIfTrue="1">
      <formula>F2&lt;TODAY()</formula>
    </cfRule>
  </conditionalFormatting>
  <conditionalFormatting sqref="G2 N2 U2 AB2 AB32 G17 G32 N17 N32 U17 U32 AB17">
    <cfRule type="expression" priority="26" dxfId="91" stopIfTrue="1">
      <formula>AND(G2=TODAY(),((WEEKDAY(DATE(YEAR(G2),MONTH(G2),DAY(G2)))=6)))</formula>
    </cfRule>
    <cfRule type="expression" priority="27" dxfId="176" stopIfTrue="1">
      <formula>G2&lt;TODAY()</formula>
    </cfRule>
  </conditionalFormatting>
  <conditionalFormatting sqref="N3 U3 AB3 G33 G3 N18 N33 U18 U33 AB18 AB33 G18">
    <cfRule type="expression" priority="28" dxfId="91" stopIfTrue="1">
      <formula>AND(G2=TODAY(),((WEEKDAY(DATE(YEAR(G2),MONTH(G2),DAY(G2)))=6)))</formula>
    </cfRule>
    <cfRule type="expression" priority="29" dxfId="176" stopIfTrue="1">
      <formula>G2&lt;TODAY()</formula>
    </cfRule>
  </conditionalFormatting>
  <conditionalFormatting sqref="C3 C18 C33">
    <cfRule type="expression" priority="30" dxfId="107" stopIfTrue="1">
      <formula>AND(C2=TODAY(),((WEEKDAY(DATE(YEAR(C2),MONTH(C2),DAY(C2)))=2)))</formula>
    </cfRule>
    <cfRule type="expression" priority="31" dxfId="176" stopIfTrue="1">
      <formula>C2&lt;TODAY()</formula>
    </cfRule>
  </conditionalFormatting>
  <conditionalFormatting sqref="B1:AF1 B16:AF16 B31:AF31">
    <cfRule type="expression" priority="32" dxfId="176" stopIfTrue="1">
      <formula>AND(A1&lt;=TODAY(),NOT(MONTH(A1)=MONTH(TODAY())))</formula>
    </cfRule>
  </conditionalFormatting>
  <conditionalFormatting sqref="B4:AF15">
    <cfRule type="expression" priority="33" dxfId="125" stopIfTrue="1">
      <formula>AND(OR(WEEKDAY(B$2)=1,WEEKDAY(B$2)=7),NOT(DATE(2000,MONTH($A$1),DAY(B$2))&lt;TODAY()))</formula>
    </cfRule>
    <cfRule type="expression" priority="34" dxfId="177" stopIfTrue="1">
      <formula>AND(DATE(2000,MONTH(B$2),DAY(B$2))&lt;TODAY(),OR(WEEKDAY(B$2)=1,WEEKDAY(B$2)=7))</formula>
    </cfRule>
  </conditionalFormatting>
  <conditionalFormatting sqref="B19:AF30">
    <cfRule type="expression" priority="35" dxfId="120" stopIfTrue="1">
      <formula>OR(WEEKDAY(B$17)=1,WEEKDAY(B$17)=7)</formula>
    </cfRule>
    <cfRule type="expression" priority="36" dxfId="177" stopIfTrue="1">
      <formula>OR(WEEKDAY(B$17)=1,WEEKDAY(B$17)=7)</formula>
    </cfRule>
  </conditionalFormatting>
  <conditionalFormatting sqref="B34:AF45">
    <cfRule type="expression" priority="37" dxfId="120" stopIfTrue="1">
      <formula>OR(WEEKDAY(B$32)=1,WEEKDAY(B$32)=7)</formula>
    </cfRule>
    <cfRule type="expression" priority="38" dxfId="177" stopIfTrue="1">
      <formula>OR(WEEKDAY(B$32)=1,WEEKDAY(B$32)=7)</formula>
    </cfRule>
  </conditionalFormatting>
  <dataValidations count="1">
    <dataValidation type="list" allowBlank="1" showInputMessage="1" showErrorMessage="1" promptTitle="Select Month" sqref="A1">
      <formula1>$B$100:$O$100</formula1>
    </dataValidation>
  </dataValidations>
  <printOptions/>
  <pageMargins left="0.25" right="0.2" top="0.5905511811023623" bottom="0.984251968503937" header="0.5118110236220472" footer="0.5118110236220472"/>
  <pageSetup horizontalDpi="300" verticalDpi="300" orientation="landscape" paperSize="9" scale="55" r:id="rId3"/>
  <headerFooter differentFirst="1" alignWithMargins="0">
    <oddFooter>&amp;R&amp;D</oddFooter>
    <firstFooter>&amp;L060922MonthlyCalendar.htm&amp;C&amp;F&amp;R&amp;D</first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D10"/>
  <sheetViews>
    <sheetView zoomScalePageLayoutView="0" workbookViewId="0" topLeftCell="A1">
      <selection activeCell="B4" sqref="B4"/>
    </sheetView>
  </sheetViews>
  <sheetFormatPr defaultColWidth="9.00390625" defaultRowHeight="13.5"/>
  <cols>
    <col min="2" max="2" width="17.00390625" style="0" customWidth="1"/>
  </cols>
  <sheetData>
    <row r="2" spans="2:4" ht="13.5">
      <c r="B2" s="56" t="s">
        <v>18</v>
      </c>
      <c r="C2" s="57"/>
      <c r="D2" s="57"/>
    </row>
    <row r="3" spans="2:4" ht="15">
      <c r="B3" s="29">
        <v>42675</v>
      </c>
      <c r="C3" s="58"/>
      <c r="D3" s="57"/>
    </row>
    <row r="4" spans="2:4" ht="15">
      <c r="B4" s="60">
        <f>'3-Months Parallel'!A2</f>
        <v>40330</v>
      </c>
      <c r="C4" s="57"/>
      <c r="D4" s="57"/>
    </row>
    <row r="5" spans="2:4" ht="13.5">
      <c r="B5" s="57"/>
      <c r="C5" s="57"/>
      <c r="D5" s="57"/>
    </row>
    <row r="6" spans="2:4" ht="13.5">
      <c r="B6" s="81" t="s">
        <v>12</v>
      </c>
      <c r="C6" s="81"/>
      <c r="D6" s="81"/>
    </row>
    <row r="8" ht="13.5">
      <c r="B8" t="s">
        <v>13</v>
      </c>
    </row>
    <row r="9" ht="13.5">
      <c r="B9" s="59" t="s">
        <v>19</v>
      </c>
    </row>
    <row r="10" ht="13.5">
      <c r="B10" t="s">
        <v>14</v>
      </c>
    </row>
  </sheetData>
  <sheetProtection password="CEA2" sheet="1"/>
  <mergeCells count="1">
    <mergeCell ref="B6:D6"/>
  </mergeCells>
  <conditionalFormatting sqref="C3">
    <cfRule type="expression" priority="1" dxfId="176" stopIfTrue="1">
      <formula>AND(B3&lt;=TODAY(),NOT(MONTH(B3)=MONTH(TODAY())))</formula>
    </cfRule>
  </conditionalFormatting>
  <dataValidations count="1">
    <dataValidation type="list" allowBlank="1" showInputMessage="1" showErrorMessage="1" promptTitle="Select Month" sqref="B3">
      <formula1>$B$100:$N$100</formula1>
    </dataValidation>
  </dataValidations>
  <hyperlinks>
    <hyperlink ref="B4" location="'3-Months Parallel'!A2" display="'3-Months Parallel'!A2"/>
    <hyperlink ref="B6:D6" r:id="rId1" display="http://excelfan.com/"/>
    <hyperlink ref="B9" r:id="rId2" display="070815ThreeMonthParallelCalendar.xls"/>
    <hyperlink ref="B3" location="'3-Months Parallel'!A1" display="'3-Months Parallel'!A1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52"/>
  <sheetViews>
    <sheetView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625" style="0" customWidth="1"/>
    <col min="2" max="32" width="8.125" style="0" customWidth="1"/>
    <col min="33" max="43" width="5.00390625" style="0" customWidth="1"/>
  </cols>
  <sheetData>
    <row r="1" spans="1:38" s="6" customFormat="1" ht="30" customHeight="1">
      <c r="A1" s="17">
        <f>'3-Months Parallel'!A1</f>
        <v>45292</v>
      </c>
      <c r="B1" s="3" t="str">
        <f>IF(B3="","",IF(AND(MONTH(A1)=1,DAY(B3)=1),CONCATENATE("Jan ",YEAR(A1)),IF(AND(NOT(MONTH(A1)=1),DAY(B3)=1),DATE(YEAR(A1),MONTH(A1),1),"")))</f>
        <v>Jan 2024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1"/>
      <c r="AE1" s="1"/>
      <c r="AF1" s="1"/>
      <c r="AG1" s="1"/>
      <c r="AH1" s="1"/>
      <c r="AI1" s="1"/>
      <c r="AJ1" s="1"/>
      <c r="AK1" s="1"/>
      <c r="AL1" s="1"/>
    </row>
    <row r="2" spans="1:38" s="6" customFormat="1" ht="30" customHeight="1">
      <c r="A2" s="49"/>
      <c r="B2" s="51" t="str">
        <f>IF(WEEKDAY(B3)=2,CONCATENATE("Week ",LOOKUP(B3,'Date by Week Number (2)'!$C$2:$FE$2,'Date by Week Number (2)'!$C$5:$FE$5)),"")</f>
        <v>Week 1</v>
      </c>
      <c r="C2" s="51">
        <f>IF(WEEKDAY(C3)=2,CONCATENATE("Week ",LOOKUP(C3,'Date by Week Number (2)'!$C$2:$FE$2,'Date by Week Number (2)'!$C$5:$FE$5)),"")</f>
      </c>
      <c r="D2" s="51">
        <f>IF(WEEKDAY(D3)=2,CONCATENATE("Week ",LOOKUP(D3,'Date by Week Number (2)'!$C$2:$FE$2,'Date by Week Number (2)'!$C$5:$FE$5)),"")</f>
      </c>
      <c r="E2" s="51">
        <f>IF(WEEKDAY(E3)=2,CONCATENATE("Week ",LOOKUP(E3,'Date by Week Number (2)'!$C$2:$FE$2,'Date by Week Number (2)'!$C$5:$FE$5)),"")</f>
      </c>
      <c r="F2" s="51">
        <f>IF(WEEKDAY(F3)=2,CONCATENATE("Week ",LOOKUP(F3,'Date by Week Number (2)'!$C$2:$FE$2,'Date by Week Number (2)'!$C$5:$FE$5)),"")</f>
      </c>
      <c r="G2" s="51">
        <f>IF(WEEKDAY(G3)=2,CONCATENATE("Week ",LOOKUP(G3,'Date by Week Number (2)'!$C$2:$FE$2,'Date by Week Number (2)'!$C$5:$FE$5)),"")</f>
      </c>
      <c r="H2" s="51">
        <f>IF(WEEKDAY(H3)=2,CONCATENATE("Week ",LOOKUP(H3,'Date by Week Number (2)'!$C$2:$FE$2,'Date by Week Number (2)'!$C$5:$FE$5)),"")</f>
      </c>
      <c r="I2" s="51" t="str">
        <f>IF(WEEKDAY(I3)=2,CONCATENATE("Week ",LOOKUP(I3,'Date by Week Number (2)'!$C$2:$FE$2,'Date by Week Number (2)'!$C$5:$FE$5)),"")</f>
        <v>Week 2</v>
      </c>
      <c r="J2" s="51">
        <f>IF(WEEKDAY(J3)=2,CONCATENATE("Week ",LOOKUP(J3,'Date by Week Number (2)'!$C$2:$FE$2,'Date by Week Number (2)'!$C$5:$FE$5)),"")</f>
      </c>
      <c r="K2" s="51">
        <f>IF(WEEKDAY(K3)=2,CONCATENATE("Week ",LOOKUP(K3,'Date by Week Number (2)'!$C$2:$FE$2,'Date by Week Number (2)'!$C$5:$FE$5)),"")</f>
      </c>
      <c r="L2" s="51">
        <f>IF(WEEKDAY(L3)=2,CONCATENATE("Week ",LOOKUP(L3,'Date by Week Number (2)'!$C$2:$FE$2,'Date by Week Number (2)'!$C$5:$FE$5)),"")</f>
      </c>
      <c r="M2" s="51">
        <f>IF(WEEKDAY(M3)=2,CONCATENATE("Week ",LOOKUP(M3,'Date by Week Number (2)'!$C$2:$FE$2,'Date by Week Number (2)'!$C$5:$FE$5)),"")</f>
      </c>
      <c r="N2" s="51">
        <f>IF(WEEKDAY(N3)=2,CONCATENATE("Week ",LOOKUP(N3,'Date by Week Number (2)'!$C$2:$FE$2,'Date by Week Number (2)'!$C$5:$FE$5)),"")</f>
      </c>
      <c r="O2" s="51">
        <f>IF(WEEKDAY(O3)=2,CONCATENATE("Week ",LOOKUP(O3,'Date by Week Number (2)'!$C$2:$FE$2,'Date by Week Number (2)'!$C$5:$FE$5)),"")</f>
      </c>
      <c r="P2" s="51" t="str">
        <f>IF(WEEKDAY(P3)=2,CONCATENATE("Week ",LOOKUP(P3,'Date by Week Number (2)'!$C$2:$FE$2,'Date by Week Number (2)'!$C$5:$FE$5)),"")</f>
        <v>Week 3</v>
      </c>
      <c r="Q2" s="51">
        <f>IF(WEEKDAY(Q3)=2,CONCATENATE("Week ",LOOKUP(Q3,'Date by Week Number (2)'!$C$2:$FE$2,'Date by Week Number (2)'!$C$5:$FE$5)),"")</f>
      </c>
      <c r="R2" s="51">
        <f>IF(WEEKDAY(R3)=2,CONCATENATE("Week ",LOOKUP(R3,'Date by Week Number (2)'!$C$2:$FE$2,'Date by Week Number (2)'!$C$5:$FE$5)),"")</f>
      </c>
      <c r="S2" s="51">
        <f>IF(WEEKDAY(S3)=2,CONCATENATE("Week ",LOOKUP(S3,'Date by Week Number (2)'!$C$2:$FE$2,'Date by Week Number (2)'!$C$5:$FE$5)),"")</f>
      </c>
      <c r="T2" s="51">
        <f>IF(WEEKDAY(T3)=2,CONCATENATE("Week ",LOOKUP(T3,'Date by Week Number (2)'!$C$2:$FE$2,'Date by Week Number (2)'!$C$5:$FE$5)),"")</f>
      </c>
      <c r="U2" s="51">
        <f>IF(WEEKDAY(U3)=2,CONCATENATE("Week ",LOOKUP(U3,'Date by Week Number (2)'!$C$2:$FE$2,'Date by Week Number (2)'!$C$5:$FE$5)),"")</f>
      </c>
      <c r="V2" s="51">
        <f>IF(WEEKDAY(V3)=2,CONCATENATE("Week ",LOOKUP(V3,'Date by Week Number (2)'!$C$2:$FE$2,'Date by Week Number (2)'!$C$5:$FE$5)),"")</f>
      </c>
      <c r="W2" s="51" t="str">
        <f>IF(WEEKDAY(W3)=2,CONCATENATE("Week ",LOOKUP(W3,'Date by Week Number (2)'!$C$2:$FE$2,'Date by Week Number (2)'!$C$5:$FE$5)),"")</f>
        <v>Week 4</v>
      </c>
      <c r="X2" s="51">
        <f>IF(WEEKDAY(X3)=2,CONCATENATE("Week ",LOOKUP(X3,'Date by Week Number (2)'!$C$2:$FE$2,'Date by Week Number (2)'!$C$5:$FE$5)),"")</f>
      </c>
      <c r="Y2" s="51">
        <f>IF(WEEKDAY(Y3)=2,CONCATENATE("Week ",LOOKUP(Y3,'Date by Week Number (2)'!$C$2:$FE$2,'Date by Week Number (2)'!$C$5:$FE$5)),"")</f>
      </c>
      <c r="Z2" s="51">
        <f>IF(WEEKDAY(Z3)=2,CONCATENATE("Week ",LOOKUP(Z3,'Date by Week Number (2)'!$C$2:$FE$2,'Date by Week Number (2)'!$C$5:$FE$5)),"")</f>
      </c>
      <c r="AA2" s="51">
        <f>IF(WEEKDAY(AA3)=2,CONCATENATE("Week ",LOOKUP(AA3,'Date by Week Number (2)'!$C$2:$FE$2,'Date by Week Number (2)'!$C$5:$FE$5)),"")</f>
      </c>
      <c r="AB2" s="51">
        <f>IF(WEEKDAY(AB3)=2,CONCATENATE("Week ",LOOKUP(AB3,'Date by Week Number (2)'!$C$2:$FE$2,'Date by Week Number (2)'!$C$5:$FE$5)),"")</f>
      </c>
      <c r="AC2" s="51">
        <f>IF(WEEKDAY(AC3)=2,CONCATENATE("Week ",LOOKUP(AC3,'Date by Week Number (2)'!$C$2:$FE$2,'Date by Week Number (2)'!$C$5:$FE$5)),"")</f>
      </c>
      <c r="AD2" s="51" t="str">
        <f>IF(AD3="","",IF(WEEKDAY(AD3)=2,CONCATENATE("Week ",LOOKUP(AD3,'Date by Week Number (2)'!$C$2:$FE$2,'Date by Week Number (2)'!$C$5:$FE$5)),""))</f>
        <v>Week 5</v>
      </c>
      <c r="AE2" s="51">
        <f>IF(AE3="","",IF(WEEKDAY(AE3)=2,CONCATENATE("Week ",LOOKUP(AE3,'Date by Week Number (2)'!$C$2:$FE$2,'Date by Week Number (2)'!$C$5:$FE$5)),""))</f>
      </c>
      <c r="AF2" s="51">
        <f>IF(AF3="","",IF(WEEKDAY(AF3)=2,CONCATENATE("Week ",LOOKUP(AF3,'Date by Week Number (2)'!$C$2:$FE$2,'Date by Week Number (2)'!$C$5:$FE$5)),""))</f>
      </c>
      <c r="AG2" s="1"/>
      <c r="AH2" s="1"/>
      <c r="AI2" s="1"/>
      <c r="AJ2" s="1"/>
      <c r="AK2" s="1"/>
      <c r="AL2" s="1"/>
    </row>
    <row r="3" spans="1:38" s="6" customFormat="1" ht="15">
      <c r="A3" s="5"/>
      <c r="B3" s="12">
        <f>DATE(YEAR(A1),MONTH(A1),DAY(1))</f>
        <v>45292</v>
      </c>
      <c r="C3" s="13">
        <f aca="true" t="shared" si="0" ref="C3:AC3">B3+1</f>
        <v>45293</v>
      </c>
      <c r="D3" s="12">
        <f t="shared" si="0"/>
        <v>45294</v>
      </c>
      <c r="E3" s="13">
        <f t="shared" si="0"/>
        <v>45295</v>
      </c>
      <c r="F3" s="13">
        <f t="shared" si="0"/>
        <v>45296</v>
      </c>
      <c r="G3" s="13">
        <f t="shared" si="0"/>
        <v>45297</v>
      </c>
      <c r="H3" s="13">
        <f t="shared" si="0"/>
        <v>45298</v>
      </c>
      <c r="I3" s="13">
        <f t="shared" si="0"/>
        <v>45299</v>
      </c>
      <c r="J3" s="13">
        <f t="shared" si="0"/>
        <v>45300</v>
      </c>
      <c r="K3" s="12">
        <f t="shared" si="0"/>
        <v>45301</v>
      </c>
      <c r="L3" s="13">
        <f t="shared" si="0"/>
        <v>45302</v>
      </c>
      <c r="M3" s="13">
        <f t="shared" si="0"/>
        <v>45303</v>
      </c>
      <c r="N3" s="13">
        <f t="shared" si="0"/>
        <v>45304</v>
      </c>
      <c r="O3" s="13">
        <f t="shared" si="0"/>
        <v>45305</v>
      </c>
      <c r="P3" s="13">
        <f t="shared" si="0"/>
        <v>45306</v>
      </c>
      <c r="Q3" s="13">
        <f t="shared" si="0"/>
        <v>45307</v>
      </c>
      <c r="R3" s="12">
        <f t="shared" si="0"/>
        <v>45308</v>
      </c>
      <c r="S3" s="13">
        <f t="shared" si="0"/>
        <v>45309</v>
      </c>
      <c r="T3" s="13">
        <f t="shared" si="0"/>
        <v>45310</v>
      </c>
      <c r="U3" s="13">
        <f t="shared" si="0"/>
        <v>45311</v>
      </c>
      <c r="V3" s="13">
        <f t="shared" si="0"/>
        <v>45312</v>
      </c>
      <c r="W3" s="13">
        <f t="shared" si="0"/>
        <v>45313</v>
      </c>
      <c r="X3" s="13">
        <f t="shared" si="0"/>
        <v>45314</v>
      </c>
      <c r="Y3" s="12">
        <f t="shared" si="0"/>
        <v>45315</v>
      </c>
      <c r="Z3" s="13">
        <f t="shared" si="0"/>
        <v>45316</v>
      </c>
      <c r="AA3" s="13">
        <f t="shared" si="0"/>
        <v>45317</v>
      </c>
      <c r="AB3" s="13">
        <f t="shared" si="0"/>
        <v>45318</v>
      </c>
      <c r="AC3" s="13">
        <f t="shared" si="0"/>
        <v>45319</v>
      </c>
      <c r="AD3" s="13">
        <f>IF(DAY(H3+22)=1,"",DATE(YEAR(H3),MONTH(H3),DAY(H3+22)))</f>
        <v>45320</v>
      </c>
      <c r="AE3" s="13">
        <f>IF(DAY(H3+23)=1,"",IF(OR(NOT(MONTH(A1)=2),AND(MONTH(A1)=2,OR(MOD(YEAR(A1),400)=0,AND(MOD(YEAR(A1),4)=0,MOD(YEAR(A1),100)&lt;&gt;0)))),DATE(YEAR(AD3),MONTH(AD3),DAY(AD3+1)),IF(AND(MONTH(A1)=2,OR(C3="",D3="")),DATE(YEAR(AD3),MONTH(AD3),DAY(AD3+1)),"")))</f>
        <v>45321</v>
      </c>
      <c r="AF3" s="12">
        <f>IF(OR(DAY(H3+23)=1,DAY(H3+24)=1),"",IF(OR(NOT(MONTH(A1)=2),AND(MONTH(A1)=2,OR(MOD(YEAR(A1),400)=0,AND(MOD(YEAR(A1),4)=0,MOD(YEAR(A1),100)&lt;&gt;0)))),DATE(YEAR(AE3),MONTH(AE3),DAY(AE3+1)),IF(AND(MONTH(A1)=2,OR(C3="",D3="")),DATE(YEAR(AE3),MONTH(AE3),DAY(AE3+1)),"")))</f>
        <v>45322</v>
      </c>
      <c r="AG3"/>
      <c r="AH3"/>
      <c r="AI3"/>
      <c r="AJ3"/>
      <c r="AK3"/>
      <c r="AL3"/>
    </row>
    <row r="4" spans="1:38" s="6" customFormat="1" ht="15">
      <c r="A4" s="5"/>
      <c r="B4" s="4">
        <f aca="true" t="shared" si="1" ref="B4:G4">IF(B3="","",WEEKDAY(B3))</f>
        <v>2</v>
      </c>
      <c r="C4" s="2">
        <f t="shared" si="1"/>
        <v>3</v>
      </c>
      <c r="D4" s="2">
        <f t="shared" si="1"/>
        <v>4</v>
      </c>
      <c r="E4" s="2">
        <f t="shared" si="1"/>
        <v>5</v>
      </c>
      <c r="F4" s="2">
        <f t="shared" si="1"/>
        <v>6</v>
      </c>
      <c r="G4" s="2">
        <f t="shared" si="1"/>
        <v>7</v>
      </c>
      <c r="H4" s="2">
        <f aca="true" t="shared" si="2" ref="H4:AC4">WEEKDAY(H3)</f>
        <v>1</v>
      </c>
      <c r="I4" s="2">
        <f t="shared" si="2"/>
        <v>2</v>
      </c>
      <c r="J4" s="2">
        <f t="shared" si="2"/>
        <v>3</v>
      </c>
      <c r="K4" s="2">
        <f t="shared" si="2"/>
        <v>4</v>
      </c>
      <c r="L4" s="2">
        <f t="shared" si="2"/>
        <v>5</v>
      </c>
      <c r="M4" s="2">
        <f t="shared" si="2"/>
        <v>6</v>
      </c>
      <c r="N4" s="2">
        <f t="shared" si="2"/>
        <v>7</v>
      </c>
      <c r="O4" s="2">
        <f t="shared" si="2"/>
        <v>1</v>
      </c>
      <c r="P4" s="2">
        <f t="shared" si="2"/>
        <v>2</v>
      </c>
      <c r="Q4" s="2">
        <f t="shared" si="2"/>
        <v>3</v>
      </c>
      <c r="R4" s="2">
        <f t="shared" si="2"/>
        <v>4</v>
      </c>
      <c r="S4" s="2">
        <f t="shared" si="2"/>
        <v>5</v>
      </c>
      <c r="T4" s="2">
        <f t="shared" si="2"/>
        <v>6</v>
      </c>
      <c r="U4" s="2">
        <f t="shared" si="2"/>
        <v>7</v>
      </c>
      <c r="V4" s="2">
        <f t="shared" si="2"/>
        <v>1</v>
      </c>
      <c r="W4" s="2">
        <f t="shared" si="2"/>
        <v>2</v>
      </c>
      <c r="X4" s="2">
        <f t="shared" si="2"/>
        <v>3</v>
      </c>
      <c r="Y4" s="2">
        <f t="shared" si="2"/>
        <v>4</v>
      </c>
      <c r="Z4" s="2">
        <f t="shared" si="2"/>
        <v>5</v>
      </c>
      <c r="AA4" s="2">
        <f t="shared" si="2"/>
        <v>6</v>
      </c>
      <c r="AB4" s="2">
        <f t="shared" si="2"/>
        <v>7</v>
      </c>
      <c r="AC4" s="2">
        <f t="shared" si="2"/>
        <v>1</v>
      </c>
      <c r="AD4" s="2">
        <f>IF(AD3="","",WEEKDAY(AD3))</f>
        <v>2</v>
      </c>
      <c r="AE4" s="2">
        <f>IF(AE3="","",WEEKDAY(AE3))</f>
        <v>3</v>
      </c>
      <c r="AF4" s="2">
        <f>IF(AF3="","",WEEKDAY(AF3))</f>
        <v>4</v>
      </c>
      <c r="AG4"/>
      <c r="AH4"/>
      <c r="AI4"/>
      <c r="AJ4"/>
      <c r="AK4"/>
      <c r="AL4"/>
    </row>
    <row r="5" spans="1:38" s="6" customFormat="1" ht="14.25" customHeight="1">
      <c r="A5" s="16"/>
      <c r="B5" s="7">
        <f aca="true" t="shared" si="3" ref="B5:G16">IF(B$3="","",IF(OR(WEEKDAY(B$3)=1,WEEKDAY(B$3)=7),"*",""))</f>
      </c>
      <c r="C5" s="7">
        <f t="shared" si="3"/>
      </c>
      <c r="D5" s="7">
        <f t="shared" si="3"/>
      </c>
      <c r="E5" s="7">
        <f t="shared" si="3"/>
      </c>
      <c r="F5" s="7">
        <f t="shared" si="3"/>
      </c>
      <c r="G5" s="7" t="str">
        <f t="shared" si="3"/>
        <v>*</v>
      </c>
      <c r="H5" s="7" t="str">
        <f aca="true" t="shared" si="4" ref="H5:W16">IF(OR(WEEKDAY(H$3)=1,WEEKDAY(H$3)=7),"*","")</f>
        <v>*</v>
      </c>
      <c r="I5" s="7">
        <f t="shared" si="4"/>
      </c>
      <c r="J5" s="7">
        <f t="shared" si="4"/>
      </c>
      <c r="K5" s="7">
        <f t="shared" si="4"/>
      </c>
      <c r="L5" s="7">
        <f t="shared" si="4"/>
      </c>
      <c r="M5" s="7">
        <f t="shared" si="4"/>
      </c>
      <c r="N5" s="7" t="str">
        <f t="shared" si="4"/>
        <v>*</v>
      </c>
      <c r="O5" s="7" t="str">
        <f t="shared" si="4"/>
        <v>*</v>
      </c>
      <c r="P5" s="7">
        <f t="shared" si="4"/>
      </c>
      <c r="Q5" s="7">
        <f t="shared" si="4"/>
      </c>
      <c r="R5" s="7">
        <f t="shared" si="4"/>
      </c>
      <c r="S5" s="7">
        <f t="shared" si="4"/>
      </c>
      <c r="T5" s="7">
        <f t="shared" si="4"/>
      </c>
      <c r="U5" s="7" t="str">
        <f t="shared" si="4"/>
        <v>*</v>
      </c>
      <c r="V5" s="7" t="str">
        <f t="shared" si="4"/>
        <v>*</v>
      </c>
      <c r="W5" s="7">
        <f t="shared" si="4"/>
      </c>
      <c r="X5" s="7">
        <f aca="true" t="shared" si="5" ref="X5:X11">IF(X$3="","",IF(OR(WEEKDAY(X$3)=1,WEEKDAY(X$3)=7),"*",""))</f>
      </c>
      <c r="Y5" s="7">
        <f aca="true" t="shared" si="6" ref="Y5:AC16">IF(OR(WEEKDAY(Y$3)=1,WEEKDAY(Y$3)=7),"*","")</f>
      </c>
      <c r="Z5" s="7">
        <f t="shared" si="6"/>
      </c>
      <c r="AA5" s="7">
        <f t="shared" si="6"/>
      </c>
      <c r="AB5" s="7" t="str">
        <f t="shared" si="6"/>
        <v>*</v>
      </c>
      <c r="AC5" s="7" t="str">
        <f t="shared" si="6"/>
        <v>*</v>
      </c>
      <c r="AD5" s="7">
        <f aca="true" t="shared" si="7" ref="AD5:AF16">IF(AD$3="","",IF(OR(WEEKDAY(AD$3)=1,WEEKDAY(AD$3)=7),"*",""))</f>
      </c>
      <c r="AE5" s="7">
        <f t="shared" si="7"/>
      </c>
      <c r="AF5" s="7">
        <f t="shared" si="7"/>
      </c>
      <c r="AG5"/>
      <c r="AH5"/>
      <c r="AI5"/>
      <c r="AJ5"/>
      <c r="AK5"/>
      <c r="AL5"/>
    </row>
    <row r="6" spans="1:38" s="6" customFormat="1" ht="14.25" customHeight="1">
      <c r="A6" s="16"/>
      <c r="B6" s="7">
        <f t="shared" si="3"/>
      </c>
      <c r="C6" s="7">
        <f t="shared" si="3"/>
      </c>
      <c r="D6" s="7">
        <f t="shared" si="3"/>
      </c>
      <c r="E6" s="7">
        <f t="shared" si="3"/>
      </c>
      <c r="F6" s="7">
        <f t="shared" si="3"/>
      </c>
      <c r="G6" s="7" t="str">
        <f t="shared" si="3"/>
        <v>*</v>
      </c>
      <c r="H6" s="7" t="str">
        <f t="shared" si="4"/>
        <v>*</v>
      </c>
      <c r="I6" s="7">
        <f t="shared" si="4"/>
      </c>
      <c r="J6" s="7">
        <f t="shared" si="4"/>
      </c>
      <c r="K6" s="7">
        <f t="shared" si="4"/>
      </c>
      <c r="L6" s="7">
        <f t="shared" si="4"/>
      </c>
      <c r="M6" s="7">
        <f t="shared" si="4"/>
      </c>
      <c r="N6" s="7" t="str">
        <f t="shared" si="4"/>
        <v>*</v>
      </c>
      <c r="O6" s="7" t="str">
        <f t="shared" si="4"/>
        <v>*</v>
      </c>
      <c r="P6" s="7">
        <f t="shared" si="4"/>
      </c>
      <c r="Q6" s="7">
        <f t="shared" si="4"/>
      </c>
      <c r="R6" s="7">
        <f t="shared" si="4"/>
      </c>
      <c r="S6" s="7">
        <f t="shared" si="4"/>
      </c>
      <c r="T6" s="7">
        <f t="shared" si="4"/>
      </c>
      <c r="U6" s="7" t="str">
        <f t="shared" si="4"/>
        <v>*</v>
      </c>
      <c r="V6" s="7" t="str">
        <f t="shared" si="4"/>
        <v>*</v>
      </c>
      <c r="W6" s="7">
        <f t="shared" si="4"/>
      </c>
      <c r="X6" s="7">
        <f t="shared" si="5"/>
      </c>
      <c r="Y6" s="7">
        <f t="shared" si="6"/>
      </c>
      <c r="Z6" s="7">
        <f t="shared" si="6"/>
      </c>
      <c r="AA6" s="7">
        <f t="shared" si="6"/>
      </c>
      <c r="AB6" s="7" t="str">
        <f t="shared" si="6"/>
        <v>*</v>
      </c>
      <c r="AC6" s="7" t="str">
        <f t="shared" si="6"/>
        <v>*</v>
      </c>
      <c r="AD6" s="7">
        <f t="shared" si="7"/>
      </c>
      <c r="AE6" s="7">
        <f t="shared" si="7"/>
      </c>
      <c r="AF6" s="7">
        <f t="shared" si="7"/>
      </c>
      <c r="AG6"/>
      <c r="AH6"/>
      <c r="AI6"/>
      <c r="AJ6"/>
      <c r="AK6"/>
      <c r="AL6"/>
    </row>
    <row r="7" spans="1:38" s="6" customFormat="1" ht="13.5">
      <c r="A7" s="14"/>
      <c r="B7" s="7">
        <f t="shared" si="3"/>
      </c>
      <c r="C7" s="7">
        <f t="shared" si="3"/>
      </c>
      <c r="D7" s="7">
        <f t="shared" si="3"/>
      </c>
      <c r="E7" s="7">
        <f t="shared" si="3"/>
      </c>
      <c r="F7" s="7">
        <f t="shared" si="3"/>
      </c>
      <c r="G7" s="7" t="str">
        <f t="shared" si="3"/>
        <v>*</v>
      </c>
      <c r="H7" s="7" t="str">
        <f t="shared" si="4"/>
        <v>*</v>
      </c>
      <c r="I7" s="7">
        <f t="shared" si="4"/>
      </c>
      <c r="J7" s="7">
        <f t="shared" si="4"/>
      </c>
      <c r="K7" s="7">
        <f t="shared" si="4"/>
      </c>
      <c r="L7" s="7">
        <f t="shared" si="4"/>
      </c>
      <c r="M7" s="7">
        <f t="shared" si="4"/>
      </c>
      <c r="N7" s="7" t="str">
        <f t="shared" si="4"/>
        <v>*</v>
      </c>
      <c r="O7" s="7" t="str">
        <f t="shared" si="4"/>
        <v>*</v>
      </c>
      <c r="P7" s="7">
        <f t="shared" si="4"/>
      </c>
      <c r="Q7" s="7">
        <f t="shared" si="4"/>
      </c>
      <c r="R7" s="7">
        <f t="shared" si="4"/>
      </c>
      <c r="S7" s="7">
        <f t="shared" si="4"/>
      </c>
      <c r="T7" s="7">
        <f t="shared" si="4"/>
      </c>
      <c r="U7" s="7" t="str">
        <f t="shared" si="4"/>
        <v>*</v>
      </c>
      <c r="V7" s="7" t="str">
        <f t="shared" si="4"/>
        <v>*</v>
      </c>
      <c r="W7" s="7">
        <f t="shared" si="4"/>
      </c>
      <c r="X7" s="7">
        <f t="shared" si="5"/>
      </c>
      <c r="Y7" s="7">
        <f t="shared" si="6"/>
      </c>
      <c r="Z7" s="7">
        <f t="shared" si="6"/>
      </c>
      <c r="AA7" s="7">
        <f t="shared" si="6"/>
      </c>
      <c r="AB7" s="7" t="str">
        <f t="shared" si="6"/>
        <v>*</v>
      </c>
      <c r="AC7" s="7" t="str">
        <f t="shared" si="6"/>
        <v>*</v>
      </c>
      <c r="AD7" s="7">
        <f t="shared" si="7"/>
      </c>
      <c r="AE7" s="7">
        <f t="shared" si="7"/>
      </c>
      <c r="AF7" s="7">
        <f t="shared" si="7"/>
      </c>
      <c r="AG7"/>
      <c r="AH7"/>
      <c r="AI7"/>
      <c r="AJ7"/>
      <c r="AK7"/>
      <c r="AL7"/>
    </row>
    <row r="8" spans="1:38" s="6" customFormat="1" ht="13.5">
      <c r="A8" s="14"/>
      <c r="B8" s="7">
        <f t="shared" si="3"/>
      </c>
      <c r="C8" s="7">
        <f t="shared" si="3"/>
      </c>
      <c r="D8" s="7">
        <f t="shared" si="3"/>
      </c>
      <c r="E8" s="7">
        <f t="shared" si="3"/>
      </c>
      <c r="F8" s="7">
        <f t="shared" si="3"/>
      </c>
      <c r="G8" s="7" t="str">
        <f t="shared" si="3"/>
        <v>*</v>
      </c>
      <c r="H8" s="7" t="str">
        <f t="shared" si="4"/>
        <v>*</v>
      </c>
      <c r="I8" s="7">
        <f t="shared" si="4"/>
      </c>
      <c r="J8" s="7">
        <f t="shared" si="4"/>
      </c>
      <c r="K8" s="7">
        <f t="shared" si="4"/>
      </c>
      <c r="L8" s="7">
        <f t="shared" si="4"/>
      </c>
      <c r="M8" s="7">
        <f t="shared" si="4"/>
      </c>
      <c r="N8" s="7" t="str">
        <f t="shared" si="4"/>
        <v>*</v>
      </c>
      <c r="O8" s="7" t="str">
        <f t="shared" si="4"/>
        <v>*</v>
      </c>
      <c r="P8" s="7">
        <f t="shared" si="4"/>
      </c>
      <c r="Q8" s="7">
        <f t="shared" si="4"/>
      </c>
      <c r="R8" s="7">
        <f t="shared" si="4"/>
      </c>
      <c r="S8" s="7">
        <f t="shared" si="4"/>
      </c>
      <c r="T8" s="7">
        <f t="shared" si="4"/>
      </c>
      <c r="U8" s="7" t="str">
        <f t="shared" si="4"/>
        <v>*</v>
      </c>
      <c r="V8" s="7" t="str">
        <f t="shared" si="4"/>
        <v>*</v>
      </c>
      <c r="W8" s="7">
        <f t="shared" si="4"/>
      </c>
      <c r="X8" s="7">
        <f t="shared" si="5"/>
      </c>
      <c r="Y8" s="7">
        <f t="shared" si="6"/>
      </c>
      <c r="Z8" s="7">
        <f t="shared" si="6"/>
      </c>
      <c r="AA8" s="7">
        <f t="shared" si="6"/>
      </c>
      <c r="AB8" s="7" t="str">
        <f t="shared" si="6"/>
        <v>*</v>
      </c>
      <c r="AC8" s="7" t="str">
        <f t="shared" si="6"/>
        <v>*</v>
      </c>
      <c r="AD8" s="7">
        <f t="shared" si="7"/>
      </c>
      <c r="AE8" s="7">
        <f t="shared" si="7"/>
      </c>
      <c r="AF8" s="7">
        <f t="shared" si="7"/>
      </c>
      <c r="AG8"/>
      <c r="AH8"/>
      <c r="AI8"/>
      <c r="AJ8"/>
      <c r="AK8"/>
      <c r="AL8"/>
    </row>
    <row r="9" spans="1:38" s="6" customFormat="1" ht="13.5">
      <c r="A9" s="14"/>
      <c r="B9" s="7">
        <f t="shared" si="3"/>
      </c>
      <c r="C9" s="7">
        <f t="shared" si="3"/>
      </c>
      <c r="D9" s="7">
        <f t="shared" si="3"/>
      </c>
      <c r="E9" s="7">
        <f t="shared" si="3"/>
      </c>
      <c r="F9" s="7">
        <f t="shared" si="3"/>
      </c>
      <c r="G9" s="7" t="str">
        <f t="shared" si="3"/>
        <v>*</v>
      </c>
      <c r="H9" s="7" t="str">
        <f t="shared" si="4"/>
        <v>*</v>
      </c>
      <c r="I9" s="7">
        <f t="shared" si="4"/>
      </c>
      <c r="J9" s="7">
        <f t="shared" si="4"/>
      </c>
      <c r="K9" s="7">
        <f t="shared" si="4"/>
      </c>
      <c r="L9" s="7">
        <f t="shared" si="4"/>
      </c>
      <c r="M9" s="7">
        <f t="shared" si="4"/>
      </c>
      <c r="N9" s="7" t="str">
        <f t="shared" si="4"/>
        <v>*</v>
      </c>
      <c r="O9" s="7" t="str">
        <f t="shared" si="4"/>
        <v>*</v>
      </c>
      <c r="P9" s="7">
        <f t="shared" si="4"/>
      </c>
      <c r="Q9" s="7">
        <f t="shared" si="4"/>
      </c>
      <c r="R9" s="7">
        <f t="shared" si="4"/>
      </c>
      <c r="S9" s="7">
        <f t="shared" si="4"/>
      </c>
      <c r="T9" s="7">
        <f t="shared" si="4"/>
      </c>
      <c r="U9" s="7" t="str">
        <f t="shared" si="4"/>
        <v>*</v>
      </c>
      <c r="V9" s="7" t="str">
        <f t="shared" si="4"/>
        <v>*</v>
      </c>
      <c r="W9" s="7">
        <f t="shared" si="4"/>
      </c>
      <c r="X9" s="7">
        <f t="shared" si="5"/>
      </c>
      <c r="Y9" s="7">
        <f t="shared" si="6"/>
      </c>
      <c r="Z9" s="7">
        <f t="shared" si="6"/>
      </c>
      <c r="AA9" s="7">
        <f t="shared" si="6"/>
      </c>
      <c r="AB9" s="7" t="str">
        <f t="shared" si="6"/>
        <v>*</v>
      </c>
      <c r="AC9" s="7" t="str">
        <f t="shared" si="6"/>
        <v>*</v>
      </c>
      <c r="AD9" s="7">
        <f t="shared" si="7"/>
      </c>
      <c r="AE9" s="7">
        <f t="shared" si="7"/>
      </c>
      <c r="AF9" s="7">
        <f t="shared" si="7"/>
      </c>
      <c r="AG9"/>
      <c r="AH9"/>
      <c r="AI9"/>
      <c r="AJ9"/>
      <c r="AK9"/>
      <c r="AL9"/>
    </row>
    <row r="10" spans="1:38" s="6" customFormat="1" ht="13.5">
      <c r="A10" s="14"/>
      <c r="B10" s="7">
        <f t="shared" si="3"/>
      </c>
      <c r="C10" s="7">
        <f t="shared" si="3"/>
      </c>
      <c r="D10" s="7">
        <f t="shared" si="3"/>
      </c>
      <c r="E10" s="7">
        <f t="shared" si="3"/>
      </c>
      <c r="F10" s="7">
        <f t="shared" si="3"/>
      </c>
      <c r="G10" s="7" t="str">
        <f t="shared" si="3"/>
        <v>*</v>
      </c>
      <c r="H10" s="7" t="str">
        <f t="shared" si="4"/>
        <v>*</v>
      </c>
      <c r="I10" s="7">
        <f t="shared" si="4"/>
      </c>
      <c r="J10" s="7">
        <f t="shared" si="4"/>
      </c>
      <c r="K10" s="7">
        <f t="shared" si="4"/>
      </c>
      <c r="L10" s="7">
        <f t="shared" si="4"/>
      </c>
      <c r="M10" s="7">
        <f t="shared" si="4"/>
      </c>
      <c r="N10" s="7" t="str">
        <f t="shared" si="4"/>
        <v>*</v>
      </c>
      <c r="O10" s="7" t="str">
        <f t="shared" si="4"/>
        <v>*</v>
      </c>
      <c r="P10" s="7">
        <f t="shared" si="4"/>
      </c>
      <c r="Q10" s="7">
        <f t="shared" si="4"/>
      </c>
      <c r="R10" s="7">
        <f t="shared" si="4"/>
      </c>
      <c r="S10" s="7">
        <f t="shared" si="4"/>
      </c>
      <c r="T10" s="7">
        <f t="shared" si="4"/>
      </c>
      <c r="U10" s="7" t="str">
        <f t="shared" si="4"/>
        <v>*</v>
      </c>
      <c r="V10" s="7" t="str">
        <f t="shared" si="4"/>
        <v>*</v>
      </c>
      <c r="W10" s="7">
        <f t="shared" si="4"/>
      </c>
      <c r="X10" s="7">
        <f t="shared" si="5"/>
      </c>
      <c r="Y10" s="7">
        <f t="shared" si="6"/>
      </c>
      <c r="Z10" s="7">
        <f t="shared" si="6"/>
      </c>
      <c r="AA10" s="7">
        <f t="shared" si="6"/>
      </c>
      <c r="AB10" s="7" t="str">
        <f t="shared" si="6"/>
        <v>*</v>
      </c>
      <c r="AC10" s="7" t="str">
        <f t="shared" si="6"/>
        <v>*</v>
      </c>
      <c r="AD10" s="7">
        <f t="shared" si="7"/>
      </c>
      <c r="AE10" s="7">
        <f t="shared" si="7"/>
      </c>
      <c r="AF10" s="7">
        <f t="shared" si="7"/>
      </c>
      <c r="AG10"/>
      <c r="AH10"/>
      <c r="AI10"/>
      <c r="AJ10"/>
      <c r="AK10"/>
      <c r="AL10"/>
    </row>
    <row r="11" spans="1:38" s="6" customFormat="1" ht="13.5">
      <c r="A11" s="14"/>
      <c r="B11" s="7">
        <f t="shared" si="3"/>
      </c>
      <c r="C11" s="7">
        <f t="shared" si="3"/>
      </c>
      <c r="D11" s="7">
        <f t="shared" si="3"/>
      </c>
      <c r="E11" s="7">
        <f t="shared" si="3"/>
      </c>
      <c r="F11" s="7">
        <f t="shared" si="3"/>
      </c>
      <c r="G11" s="7" t="str">
        <f t="shared" si="3"/>
        <v>*</v>
      </c>
      <c r="H11" s="7" t="str">
        <f t="shared" si="4"/>
        <v>*</v>
      </c>
      <c r="I11" s="7">
        <f t="shared" si="4"/>
      </c>
      <c r="J11" s="7">
        <f t="shared" si="4"/>
      </c>
      <c r="K11" s="7">
        <f t="shared" si="4"/>
      </c>
      <c r="L11" s="7">
        <f t="shared" si="4"/>
      </c>
      <c r="M11" s="7">
        <f t="shared" si="4"/>
      </c>
      <c r="N11" s="7" t="str">
        <f t="shared" si="4"/>
        <v>*</v>
      </c>
      <c r="O11" s="7" t="str">
        <f t="shared" si="4"/>
        <v>*</v>
      </c>
      <c r="P11" s="7">
        <f t="shared" si="4"/>
      </c>
      <c r="Q11" s="7">
        <f t="shared" si="4"/>
      </c>
      <c r="R11" s="7">
        <f t="shared" si="4"/>
      </c>
      <c r="S11" s="7">
        <f t="shared" si="4"/>
      </c>
      <c r="T11" s="7">
        <f t="shared" si="4"/>
      </c>
      <c r="U11" s="7" t="str">
        <f t="shared" si="4"/>
        <v>*</v>
      </c>
      <c r="V11" s="7" t="str">
        <f t="shared" si="4"/>
        <v>*</v>
      </c>
      <c r="W11" s="7">
        <f t="shared" si="4"/>
      </c>
      <c r="X11" s="7">
        <f t="shared" si="5"/>
      </c>
      <c r="Y11" s="7">
        <f t="shared" si="6"/>
      </c>
      <c r="Z11" s="7">
        <f t="shared" si="6"/>
      </c>
      <c r="AA11" s="7">
        <f t="shared" si="6"/>
      </c>
      <c r="AB11" s="7" t="str">
        <f t="shared" si="6"/>
        <v>*</v>
      </c>
      <c r="AC11" s="7" t="str">
        <f t="shared" si="6"/>
        <v>*</v>
      </c>
      <c r="AD11" s="7">
        <f t="shared" si="7"/>
      </c>
      <c r="AE11" s="7">
        <f t="shared" si="7"/>
      </c>
      <c r="AF11" s="7">
        <f t="shared" si="7"/>
      </c>
      <c r="AG11"/>
      <c r="AH11"/>
      <c r="AI11"/>
      <c r="AJ11"/>
      <c r="AK11"/>
      <c r="AL11"/>
    </row>
    <row r="12" spans="1:38" s="6" customFormat="1" ht="13.5">
      <c r="A12" s="14"/>
      <c r="B12" s="7">
        <f t="shared" si="3"/>
      </c>
      <c r="C12" s="7">
        <f t="shared" si="3"/>
      </c>
      <c r="D12" s="7">
        <f t="shared" si="3"/>
      </c>
      <c r="E12" s="7">
        <f t="shared" si="3"/>
      </c>
      <c r="F12" s="7">
        <f t="shared" si="3"/>
      </c>
      <c r="G12" s="7" t="str">
        <f t="shared" si="3"/>
        <v>*</v>
      </c>
      <c r="H12" s="7" t="str">
        <f t="shared" si="4"/>
        <v>*</v>
      </c>
      <c r="I12" s="7">
        <f t="shared" si="4"/>
      </c>
      <c r="J12" s="7">
        <f t="shared" si="4"/>
      </c>
      <c r="K12" s="7">
        <f t="shared" si="4"/>
      </c>
      <c r="L12" s="7">
        <f t="shared" si="4"/>
      </c>
      <c r="M12" s="7">
        <f t="shared" si="4"/>
      </c>
      <c r="N12" s="7" t="str">
        <f t="shared" si="4"/>
        <v>*</v>
      </c>
      <c r="O12" s="7" t="str">
        <f t="shared" si="4"/>
        <v>*</v>
      </c>
      <c r="P12" s="7">
        <f t="shared" si="4"/>
      </c>
      <c r="Q12" s="7">
        <f t="shared" si="4"/>
      </c>
      <c r="R12" s="7">
        <f t="shared" si="4"/>
      </c>
      <c r="S12" s="7">
        <f t="shared" si="4"/>
      </c>
      <c r="T12" s="7">
        <f t="shared" si="4"/>
      </c>
      <c r="U12" s="7" t="str">
        <f t="shared" si="4"/>
        <v>*</v>
      </c>
      <c r="V12" s="7" t="str">
        <f t="shared" si="4"/>
        <v>*</v>
      </c>
      <c r="W12" s="7">
        <f t="shared" si="4"/>
      </c>
      <c r="X12" s="7">
        <f>IF(OR(WEEKDAY(X$3)=1,WEEKDAY(X$3)=7),"*","")</f>
      </c>
      <c r="Y12" s="7">
        <f t="shared" si="6"/>
      </c>
      <c r="Z12" s="7">
        <f t="shared" si="6"/>
      </c>
      <c r="AA12" s="7">
        <f t="shared" si="6"/>
      </c>
      <c r="AB12" s="7" t="str">
        <f t="shared" si="6"/>
        <v>*</v>
      </c>
      <c r="AC12" s="7" t="str">
        <f t="shared" si="6"/>
        <v>*</v>
      </c>
      <c r="AD12" s="7">
        <f t="shared" si="7"/>
      </c>
      <c r="AE12" s="7">
        <f t="shared" si="7"/>
      </c>
      <c r="AF12" s="7">
        <f t="shared" si="7"/>
      </c>
      <c r="AG12"/>
      <c r="AH12"/>
      <c r="AI12"/>
      <c r="AJ12"/>
      <c r="AK12"/>
      <c r="AL12"/>
    </row>
    <row r="13" spans="1:38" s="6" customFormat="1" ht="13.5">
      <c r="A13" s="14"/>
      <c r="B13" s="7">
        <f t="shared" si="3"/>
      </c>
      <c r="C13" s="7">
        <f t="shared" si="3"/>
      </c>
      <c r="D13" s="7">
        <f t="shared" si="3"/>
      </c>
      <c r="E13" s="7">
        <f t="shared" si="3"/>
      </c>
      <c r="F13" s="7">
        <f t="shared" si="3"/>
      </c>
      <c r="G13" s="7" t="str">
        <f t="shared" si="3"/>
        <v>*</v>
      </c>
      <c r="H13" s="7" t="str">
        <f t="shared" si="4"/>
        <v>*</v>
      </c>
      <c r="I13" s="7">
        <f t="shared" si="4"/>
      </c>
      <c r="J13" s="7">
        <f t="shared" si="4"/>
      </c>
      <c r="K13" s="7">
        <f t="shared" si="4"/>
      </c>
      <c r="L13" s="7">
        <f t="shared" si="4"/>
      </c>
      <c r="M13" s="7">
        <f t="shared" si="4"/>
      </c>
      <c r="N13" s="7" t="str">
        <f t="shared" si="4"/>
        <v>*</v>
      </c>
      <c r="O13" s="7" t="str">
        <f t="shared" si="4"/>
        <v>*</v>
      </c>
      <c r="P13" s="7">
        <f t="shared" si="4"/>
      </c>
      <c r="Q13" s="7">
        <f t="shared" si="4"/>
      </c>
      <c r="R13" s="7">
        <f t="shared" si="4"/>
      </c>
      <c r="S13" s="7">
        <f t="shared" si="4"/>
      </c>
      <c r="T13" s="7">
        <f t="shared" si="4"/>
      </c>
      <c r="U13" s="7" t="str">
        <f t="shared" si="4"/>
        <v>*</v>
      </c>
      <c r="V13" s="7" t="str">
        <f t="shared" si="4"/>
        <v>*</v>
      </c>
      <c r="W13" s="7">
        <f t="shared" si="4"/>
      </c>
      <c r="X13" s="7">
        <f>IF(OR(WEEKDAY(X$3)=1,WEEKDAY(X$3)=7),"*","")</f>
      </c>
      <c r="Y13" s="7">
        <f t="shared" si="6"/>
      </c>
      <c r="Z13" s="7">
        <f t="shared" si="6"/>
      </c>
      <c r="AA13" s="7">
        <f t="shared" si="6"/>
      </c>
      <c r="AB13" s="7" t="str">
        <f t="shared" si="6"/>
        <v>*</v>
      </c>
      <c r="AC13" s="7" t="str">
        <f t="shared" si="6"/>
        <v>*</v>
      </c>
      <c r="AD13" s="7">
        <f t="shared" si="7"/>
      </c>
      <c r="AE13" s="7">
        <f t="shared" si="7"/>
      </c>
      <c r="AF13" s="7">
        <f t="shared" si="7"/>
      </c>
      <c r="AG13"/>
      <c r="AH13"/>
      <c r="AI13"/>
      <c r="AJ13"/>
      <c r="AK13"/>
      <c r="AL13"/>
    </row>
    <row r="14" spans="1:38" s="6" customFormat="1" ht="13.5">
      <c r="A14" s="14"/>
      <c r="B14" s="7">
        <f t="shared" si="3"/>
      </c>
      <c r="C14" s="7">
        <f t="shared" si="3"/>
      </c>
      <c r="D14" s="7">
        <f t="shared" si="3"/>
      </c>
      <c r="E14" s="7">
        <f t="shared" si="3"/>
      </c>
      <c r="F14" s="7">
        <f t="shared" si="3"/>
      </c>
      <c r="G14" s="7" t="str">
        <f t="shared" si="3"/>
        <v>*</v>
      </c>
      <c r="H14" s="7" t="str">
        <f t="shared" si="4"/>
        <v>*</v>
      </c>
      <c r="I14" s="7">
        <f t="shared" si="4"/>
      </c>
      <c r="J14" s="7">
        <f t="shared" si="4"/>
      </c>
      <c r="K14" s="7">
        <f t="shared" si="4"/>
      </c>
      <c r="L14" s="7">
        <f t="shared" si="4"/>
      </c>
      <c r="M14" s="7">
        <f t="shared" si="4"/>
      </c>
      <c r="N14" s="7" t="str">
        <f t="shared" si="4"/>
        <v>*</v>
      </c>
      <c r="O14" s="7" t="str">
        <f t="shared" si="4"/>
        <v>*</v>
      </c>
      <c r="P14" s="7">
        <f t="shared" si="4"/>
      </c>
      <c r="Q14" s="7">
        <f t="shared" si="4"/>
      </c>
      <c r="R14" s="7">
        <f t="shared" si="4"/>
      </c>
      <c r="S14" s="7">
        <f t="shared" si="4"/>
      </c>
      <c r="T14" s="7">
        <f t="shared" si="4"/>
      </c>
      <c r="U14" s="7" t="str">
        <f t="shared" si="4"/>
        <v>*</v>
      </c>
      <c r="V14" s="7" t="str">
        <f t="shared" si="4"/>
        <v>*</v>
      </c>
      <c r="W14" s="7">
        <f t="shared" si="4"/>
      </c>
      <c r="X14" s="7">
        <f>IF(OR(WEEKDAY(X$3)=1,WEEKDAY(X$3)=7),"*","")</f>
      </c>
      <c r="Y14" s="7">
        <f t="shared" si="6"/>
      </c>
      <c r="Z14" s="7">
        <f t="shared" si="6"/>
      </c>
      <c r="AA14" s="7">
        <f t="shared" si="6"/>
      </c>
      <c r="AB14" s="7" t="str">
        <f t="shared" si="6"/>
        <v>*</v>
      </c>
      <c r="AC14" s="7" t="str">
        <f t="shared" si="6"/>
        <v>*</v>
      </c>
      <c r="AD14" s="7">
        <f t="shared" si="7"/>
      </c>
      <c r="AE14" s="7">
        <f t="shared" si="7"/>
      </c>
      <c r="AF14" s="7">
        <f t="shared" si="7"/>
      </c>
      <c r="AG14"/>
      <c r="AH14"/>
      <c r="AI14"/>
      <c r="AJ14"/>
      <c r="AK14"/>
      <c r="AL14"/>
    </row>
    <row r="15" spans="1:38" s="6" customFormat="1" ht="13.5">
      <c r="A15" s="14"/>
      <c r="B15" s="7">
        <f t="shared" si="3"/>
      </c>
      <c r="C15" s="7">
        <f t="shared" si="3"/>
      </c>
      <c r="D15" s="7">
        <f t="shared" si="3"/>
      </c>
      <c r="E15" s="7">
        <f t="shared" si="3"/>
      </c>
      <c r="F15" s="7">
        <f t="shared" si="3"/>
      </c>
      <c r="G15" s="7" t="str">
        <f t="shared" si="3"/>
        <v>*</v>
      </c>
      <c r="H15" s="7" t="str">
        <f t="shared" si="4"/>
        <v>*</v>
      </c>
      <c r="I15" s="7">
        <f t="shared" si="4"/>
      </c>
      <c r="J15" s="7">
        <f t="shared" si="4"/>
      </c>
      <c r="K15" s="7">
        <f t="shared" si="4"/>
      </c>
      <c r="L15" s="7">
        <f t="shared" si="4"/>
      </c>
      <c r="M15" s="7">
        <f t="shared" si="4"/>
      </c>
      <c r="N15" s="7" t="str">
        <f t="shared" si="4"/>
        <v>*</v>
      </c>
      <c r="O15" s="7" t="str">
        <f t="shared" si="4"/>
        <v>*</v>
      </c>
      <c r="P15" s="7">
        <f t="shared" si="4"/>
      </c>
      <c r="Q15" s="7">
        <f t="shared" si="4"/>
      </c>
      <c r="R15" s="7">
        <f t="shared" si="4"/>
      </c>
      <c r="S15" s="7">
        <f t="shared" si="4"/>
      </c>
      <c r="T15" s="7">
        <f t="shared" si="4"/>
      </c>
      <c r="U15" s="7" t="str">
        <f t="shared" si="4"/>
        <v>*</v>
      </c>
      <c r="V15" s="7" t="str">
        <f t="shared" si="4"/>
        <v>*</v>
      </c>
      <c r="W15" s="7">
        <f t="shared" si="4"/>
      </c>
      <c r="X15" s="7">
        <f>IF(OR(WEEKDAY(X$3)=1,WEEKDAY(X$3)=7),"*","")</f>
      </c>
      <c r="Y15" s="7">
        <f t="shared" si="6"/>
      </c>
      <c r="Z15" s="7">
        <f t="shared" si="6"/>
      </c>
      <c r="AA15" s="7">
        <f t="shared" si="6"/>
      </c>
      <c r="AB15" s="7" t="str">
        <f t="shared" si="6"/>
        <v>*</v>
      </c>
      <c r="AC15" s="7" t="str">
        <f t="shared" si="6"/>
        <v>*</v>
      </c>
      <c r="AD15" s="7">
        <f t="shared" si="7"/>
      </c>
      <c r="AE15" s="7">
        <f t="shared" si="7"/>
      </c>
      <c r="AF15" s="7">
        <f t="shared" si="7"/>
      </c>
      <c r="AG15"/>
      <c r="AH15"/>
      <c r="AI15"/>
      <c r="AJ15"/>
      <c r="AK15"/>
      <c r="AL15"/>
    </row>
    <row r="16" spans="1:38" s="6" customFormat="1" ht="13.5">
      <c r="A16" s="14"/>
      <c r="B16" s="7">
        <f t="shared" si="3"/>
      </c>
      <c r="C16" s="7">
        <f t="shared" si="3"/>
      </c>
      <c r="D16" s="7">
        <f t="shared" si="3"/>
      </c>
      <c r="E16" s="7">
        <f t="shared" si="3"/>
      </c>
      <c r="F16" s="7">
        <f t="shared" si="3"/>
      </c>
      <c r="G16" s="7" t="str">
        <f t="shared" si="3"/>
        <v>*</v>
      </c>
      <c r="H16" s="7" t="str">
        <f t="shared" si="4"/>
        <v>*</v>
      </c>
      <c r="I16" s="7">
        <f t="shared" si="4"/>
      </c>
      <c r="J16" s="7">
        <f t="shared" si="4"/>
      </c>
      <c r="K16" s="7">
        <f t="shared" si="4"/>
      </c>
      <c r="L16" s="7">
        <f t="shared" si="4"/>
      </c>
      <c r="M16" s="7">
        <f t="shared" si="4"/>
      </c>
      <c r="N16" s="7" t="str">
        <f t="shared" si="4"/>
        <v>*</v>
      </c>
      <c r="O16" s="7" t="str">
        <f t="shared" si="4"/>
        <v>*</v>
      </c>
      <c r="P16" s="7">
        <f t="shared" si="4"/>
      </c>
      <c r="Q16" s="7">
        <f t="shared" si="4"/>
      </c>
      <c r="R16" s="7">
        <f t="shared" si="4"/>
      </c>
      <c r="S16" s="7">
        <f t="shared" si="4"/>
      </c>
      <c r="T16" s="7">
        <f t="shared" si="4"/>
      </c>
      <c r="U16" s="7" t="str">
        <f t="shared" si="4"/>
        <v>*</v>
      </c>
      <c r="V16" s="7" t="str">
        <f t="shared" si="4"/>
        <v>*</v>
      </c>
      <c r="W16" s="7">
        <f t="shared" si="4"/>
      </c>
      <c r="X16" s="7">
        <f>IF(OR(WEEKDAY(X$3)=1,WEEKDAY(X$3)=7),"*","")</f>
      </c>
      <c r="Y16" s="7">
        <f t="shared" si="6"/>
      </c>
      <c r="Z16" s="7">
        <f t="shared" si="6"/>
      </c>
      <c r="AA16" s="7">
        <f t="shared" si="6"/>
      </c>
      <c r="AB16" s="7" t="str">
        <f t="shared" si="6"/>
        <v>*</v>
      </c>
      <c r="AC16" s="7" t="str">
        <f t="shared" si="6"/>
        <v>*</v>
      </c>
      <c r="AD16" s="7">
        <f t="shared" si="7"/>
      </c>
      <c r="AE16" s="7">
        <f t="shared" si="7"/>
      </c>
      <c r="AF16" s="7">
        <f t="shared" si="7"/>
      </c>
      <c r="AG16"/>
      <c r="AH16"/>
      <c r="AI16"/>
      <c r="AJ16"/>
      <c r="AK16"/>
      <c r="AL16"/>
    </row>
    <row r="17" spans="1:38" s="6" customFormat="1" ht="30" customHeight="1">
      <c r="A17" s="8">
        <f>IF(MONTH(A1)=12,DATE(YEAR(A1)+1,1,1),DATE(YEAR(A1),MONTH(A1)+1,DAY(1)))</f>
        <v>45323</v>
      </c>
      <c r="B17" s="3">
        <f>IF(B19="","",IF(AND(MONTH(A17)=1,DAY(B19)=1),CONCATENATE("Jan ",YEAR(A17)),IF(AND(NOT(MONTH(A17)=1),DAY(B19)=1),DATE(YEAR(A17),MONTH(A17),1),"")))</f>
        <v>45323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1"/>
      <c r="AE17" s="1"/>
      <c r="AF17" s="1"/>
      <c r="AG17"/>
      <c r="AH17"/>
      <c r="AI17"/>
      <c r="AJ17"/>
      <c r="AK17"/>
      <c r="AL17"/>
    </row>
    <row r="18" spans="1:38" s="6" customFormat="1" ht="30" customHeight="1">
      <c r="A18" s="50"/>
      <c r="B18" s="51">
        <f>IF(WEEKDAY(B19)=2,CONCATENATE("Week ",LOOKUP(B19,'Date by Week Number (2)'!$C$2:$FE$2,'Date by Week Number (2)'!$C$5:$FE$5)),"")</f>
      </c>
      <c r="C18" s="51">
        <f>IF(WEEKDAY(C19)=2,CONCATENATE("Week ",LOOKUP(C19,'Date by Week Number (2)'!$C$2:$FE$2,'Date by Week Number (2)'!$C$5:$FE$5)),"")</f>
      </c>
      <c r="D18" s="51">
        <f>IF(WEEKDAY(D19)=2,CONCATENATE("Week ",LOOKUP(D19,'Date by Week Number (2)'!$C$2:$FE$2,'Date by Week Number (2)'!$C$5:$FE$5)),"")</f>
      </c>
      <c r="E18" s="51">
        <f>IF(WEEKDAY(E19)=2,CONCATENATE("Week ",LOOKUP(E19,'Date by Week Number (2)'!$C$2:$FE$2,'Date by Week Number (2)'!$C$5:$FE$5)),"")</f>
      </c>
      <c r="F18" s="51" t="str">
        <f>IF(WEEKDAY(F19)=2,CONCATENATE("Week ",LOOKUP(F19,'Date by Week Number (2)'!$C$2:$FE$2,'Date by Week Number (2)'!$C$5:$FE$5)),"")</f>
        <v>Week 6</v>
      </c>
      <c r="G18" s="51">
        <f>IF(WEEKDAY(G19)=2,CONCATENATE("Week ",LOOKUP(G19,'Date by Week Number (2)'!$C$2:$FE$2,'Date by Week Number (2)'!$C$5:$FE$5)),"")</f>
      </c>
      <c r="H18" s="51">
        <f>IF(WEEKDAY(H19)=2,CONCATENATE("Week ",LOOKUP(H19,'Date by Week Number (2)'!$C$2:$FE$2,'Date by Week Number (2)'!$C$5:$FE$5)),"")</f>
      </c>
      <c r="I18" s="51">
        <f>IF(WEEKDAY(I19)=2,CONCATENATE("Week ",LOOKUP(I19,'Date by Week Number (2)'!$C$2:$FE$2,'Date by Week Number (2)'!$C$5:$FE$5)),"")</f>
      </c>
      <c r="J18" s="51">
        <f>IF(WEEKDAY(J19)=2,CONCATENATE("Week ",LOOKUP(J19,'Date by Week Number (2)'!$C$2:$FE$2,'Date by Week Number (2)'!$C$5:$FE$5)),"")</f>
      </c>
      <c r="K18" s="51">
        <f>IF(WEEKDAY(K19)=2,CONCATENATE("Week ",LOOKUP(K19,'Date by Week Number (2)'!$C$2:$FE$2,'Date by Week Number (2)'!$C$5:$FE$5)),"")</f>
      </c>
      <c r="L18" s="51">
        <f>IF(WEEKDAY(L19)=2,CONCATENATE("Week ",LOOKUP(L19,'Date by Week Number (2)'!$C$2:$FE$2,'Date by Week Number (2)'!$C$5:$FE$5)),"")</f>
      </c>
      <c r="M18" s="51" t="str">
        <f>IF(WEEKDAY(M19)=2,CONCATENATE("Week ",LOOKUP(M19,'Date by Week Number (2)'!$C$2:$FE$2,'Date by Week Number (2)'!$C$5:$FE$5)),"")</f>
        <v>Week 7</v>
      </c>
      <c r="N18" s="51">
        <f>IF(WEEKDAY(N19)=2,CONCATENATE("Week ",LOOKUP(N19,'Date by Week Number (2)'!$C$2:$FE$2,'Date by Week Number (2)'!$C$5:$FE$5)),"")</f>
      </c>
      <c r="O18" s="51">
        <f>IF(WEEKDAY(O19)=2,CONCATENATE("Week ",LOOKUP(O19,'Date by Week Number (2)'!$C$2:$FE$2,'Date by Week Number (2)'!$C$5:$FE$5)),"")</f>
      </c>
      <c r="P18" s="51">
        <f>IF(WEEKDAY(P19)=2,CONCATENATE("Week ",LOOKUP(P19,'Date by Week Number (2)'!$C$2:$FE$2,'Date by Week Number (2)'!$C$5:$FE$5)),"")</f>
      </c>
      <c r="Q18" s="51">
        <f>IF(WEEKDAY(Q19)=2,CONCATENATE("Week ",LOOKUP(Q19,'Date by Week Number (2)'!$C$2:$FE$2,'Date by Week Number (2)'!$C$5:$FE$5)),"")</f>
      </c>
      <c r="R18" s="51">
        <f>IF(WEEKDAY(R19)=2,CONCATENATE("Week ",LOOKUP(R19,'Date by Week Number (2)'!$C$2:$FE$2,'Date by Week Number (2)'!$C$5:$FE$5)),"")</f>
      </c>
      <c r="S18" s="51">
        <f>IF(WEEKDAY(S19)=2,CONCATENATE("Week ",LOOKUP(S19,'Date by Week Number (2)'!$C$2:$FE$2,'Date by Week Number (2)'!$C$5:$FE$5)),"")</f>
      </c>
      <c r="T18" s="51" t="str">
        <f>IF(WEEKDAY(T19)=2,CONCATENATE("Week ",LOOKUP(T19,'Date by Week Number (2)'!$C$2:$FE$2,'Date by Week Number (2)'!$C$5:$FE$5)),"")</f>
        <v>Week 8</v>
      </c>
      <c r="U18" s="51">
        <f>IF(WEEKDAY(U19)=2,CONCATENATE("Week ",LOOKUP(U19,'Date by Week Number (2)'!$C$2:$FE$2,'Date by Week Number (2)'!$C$5:$FE$5)),"")</f>
      </c>
      <c r="V18" s="51">
        <f>IF(WEEKDAY(V19)=2,CONCATENATE("Week ",LOOKUP(V19,'Date by Week Number (2)'!$C$2:$FE$2,'Date by Week Number (2)'!$C$5:$FE$5)),"")</f>
      </c>
      <c r="W18" s="51">
        <f>IF(WEEKDAY(W19)=2,CONCATENATE("Week ",LOOKUP(W19,'Date by Week Number (2)'!$C$2:$FE$2,'Date by Week Number (2)'!$C$5:$FE$5)),"")</f>
      </c>
      <c r="X18" s="51">
        <f>IF(WEEKDAY(X19)=2,CONCATENATE("Week ",LOOKUP(X19,'Date by Week Number (2)'!$C$2:$FE$2,'Date by Week Number (2)'!$C$5:$FE$5)),"")</f>
      </c>
      <c r="Y18" s="51">
        <f>IF(WEEKDAY(Y19)=2,CONCATENATE("Week ",LOOKUP(Y19,'Date by Week Number (2)'!$C$2:$FE$2,'Date by Week Number (2)'!$C$5:$FE$5)),"")</f>
      </c>
      <c r="Z18" s="51">
        <f>IF(WEEKDAY(Z19)=2,CONCATENATE("Week ",LOOKUP(Z19,'Date by Week Number (2)'!$C$2:$FE$2,'Date by Week Number (2)'!$C$5:$FE$5)),"")</f>
      </c>
      <c r="AA18" s="51" t="str">
        <f>IF(WEEKDAY(AA19)=2,CONCATENATE("Week ",LOOKUP(AA19,'Date by Week Number (2)'!$C$2:$FE$2,'Date by Week Number (2)'!$C$5:$FE$5)),"")</f>
        <v>Week 9</v>
      </c>
      <c r="AB18" s="51">
        <f>IF(WEEKDAY(AB19)=2,CONCATENATE("Week ",LOOKUP(AB19,'Date by Week Number (2)'!$C$2:$FE$2,'Date by Week Number (2)'!$C$5:$FE$5)),"")</f>
      </c>
      <c r="AC18" s="51">
        <f>IF(WEEKDAY(AC19)=2,CONCATENATE("Week ",LOOKUP(AC19,'Date by Week Number (2)'!$C$2:$FE$2,'Date by Week Number (2)'!$C$5:$FE$5)),"")</f>
      </c>
      <c r="AD18" s="51">
        <f>IF(AD19="","",IF(WEEKDAY(AD19)=2,CONCATENATE("Week ",LOOKUP(AD19,'Date by Week Number (2)'!$C$2:$FE$2,'Date by Week Number (2)'!$C$5:$FE$5)),""))</f>
      </c>
      <c r="AE18" s="51">
        <f>IF(AE19="","",IF(WEEKDAY(AE19)=2,CONCATENATE("Week ",LOOKUP(AE19,'Date by Week Number (2)'!$C$2:$FE$2,'Date by Week Number (2)'!$C$5:$FE$5)),""))</f>
      </c>
      <c r="AF18" s="51">
        <f>IF(AF19="","",IF(WEEKDAY(AF19)=2,CONCATENATE("Week ",LOOKUP(AF19,'Date by Week Number (2)'!$C$2:$FE$2,'Date by Week Number (2)'!$C$5:$FE$5)),""))</f>
      </c>
      <c r="AG18"/>
      <c r="AH18"/>
      <c r="AI18"/>
      <c r="AJ18"/>
      <c r="AK18"/>
      <c r="AL18"/>
    </row>
    <row r="19" spans="1:38" s="6" customFormat="1" ht="14.25">
      <c r="A19" s="14"/>
      <c r="B19" s="12">
        <f>DATE(YEAR(A17),MONTH(A17),DAY(1))</f>
        <v>45323</v>
      </c>
      <c r="C19" s="13">
        <f aca="true" t="shared" si="8" ref="C19:AC19">B19+1</f>
        <v>45324</v>
      </c>
      <c r="D19" s="12">
        <f t="shared" si="8"/>
        <v>45325</v>
      </c>
      <c r="E19" s="13">
        <f t="shared" si="8"/>
        <v>45326</v>
      </c>
      <c r="F19" s="13">
        <f t="shared" si="8"/>
        <v>45327</v>
      </c>
      <c r="G19" s="13">
        <f t="shared" si="8"/>
        <v>45328</v>
      </c>
      <c r="H19" s="13">
        <f t="shared" si="8"/>
        <v>45329</v>
      </c>
      <c r="I19" s="13">
        <f t="shared" si="8"/>
        <v>45330</v>
      </c>
      <c r="J19" s="13">
        <f t="shared" si="8"/>
        <v>45331</v>
      </c>
      <c r="K19" s="12">
        <f t="shared" si="8"/>
        <v>45332</v>
      </c>
      <c r="L19" s="13">
        <f t="shared" si="8"/>
        <v>45333</v>
      </c>
      <c r="M19" s="13">
        <f t="shared" si="8"/>
        <v>45334</v>
      </c>
      <c r="N19" s="13">
        <f t="shared" si="8"/>
        <v>45335</v>
      </c>
      <c r="O19" s="13">
        <f t="shared" si="8"/>
        <v>45336</v>
      </c>
      <c r="P19" s="13">
        <f t="shared" si="8"/>
        <v>45337</v>
      </c>
      <c r="Q19" s="13">
        <f t="shared" si="8"/>
        <v>45338</v>
      </c>
      <c r="R19" s="12">
        <f t="shared" si="8"/>
        <v>45339</v>
      </c>
      <c r="S19" s="13">
        <f t="shared" si="8"/>
        <v>45340</v>
      </c>
      <c r="T19" s="13">
        <f t="shared" si="8"/>
        <v>45341</v>
      </c>
      <c r="U19" s="13">
        <f t="shared" si="8"/>
        <v>45342</v>
      </c>
      <c r="V19" s="13">
        <f t="shared" si="8"/>
        <v>45343</v>
      </c>
      <c r="W19" s="13">
        <f t="shared" si="8"/>
        <v>45344</v>
      </c>
      <c r="X19" s="13">
        <f t="shared" si="8"/>
        <v>45345</v>
      </c>
      <c r="Y19" s="12">
        <f t="shared" si="8"/>
        <v>45346</v>
      </c>
      <c r="Z19" s="13">
        <f t="shared" si="8"/>
        <v>45347</v>
      </c>
      <c r="AA19" s="13">
        <f t="shared" si="8"/>
        <v>45348</v>
      </c>
      <c r="AB19" s="13">
        <f t="shared" si="8"/>
        <v>45349</v>
      </c>
      <c r="AC19" s="13">
        <f t="shared" si="8"/>
        <v>45350</v>
      </c>
      <c r="AD19" s="13">
        <f>IF(DAY(H19+22)=1,"",DATE(YEAR(H19),MONTH(H19),DAY(H19+22)))</f>
        <v>45351</v>
      </c>
      <c r="AE19" s="13">
        <f>IF(DAY(H19+23)=1,"",IF(OR(NOT(MONTH(A17)=2),AND(MONTH(A17)=2,OR(MOD(YEAR(A17),400)=0,AND(MOD(YEAR(A17),4)=0,MOD(YEAR(A17),100)&lt;&gt;0)))),DATE(YEAR(AD19),MONTH(AD19),DAY(AD19+1)),IF(AND(MONTH(A17)=2,OR(C19="",D19="")),DATE(YEAR(AD19),MONTH(AD19),DAY(AD19+1)),"")))</f>
      </c>
      <c r="AF19" s="12">
        <f>IF(OR(DAY(H19+23)=1,DAY(H19+24)=1),"",IF(OR(NOT(MONTH(A17)=2),AND(MONTH(A17)=2,OR(MOD(YEAR(A17),400)=0,AND(MOD(YEAR(A17),4)=0,MOD(YEAR(A17),100)&lt;&gt;0)))),DATE(YEAR(AE19),MONTH(AE19),DAY(AE19+1)),IF(AND(MONTH(A17)=2,OR(C19="",D19="")),DATE(YEAR(AE19),MONTH(AE19),DAY(AE19+1)),"")))</f>
      </c>
      <c r="AG19"/>
      <c r="AH19"/>
      <c r="AI19"/>
      <c r="AJ19"/>
      <c r="AK19"/>
      <c r="AL19"/>
    </row>
    <row r="20" spans="1:38" s="6" customFormat="1" ht="14.25">
      <c r="A20" s="14"/>
      <c r="B20" s="4">
        <f aca="true" t="shared" si="9" ref="B20:G20">IF(B19="","",WEEKDAY(B19))</f>
        <v>5</v>
      </c>
      <c r="C20" s="2">
        <f t="shared" si="9"/>
        <v>6</v>
      </c>
      <c r="D20" s="2">
        <f t="shared" si="9"/>
        <v>7</v>
      </c>
      <c r="E20" s="2">
        <f t="shared" si="9"/>
        <v>1</v>
      </c>
      <c r="F20" s="2">
        <f t="shared" si="9"/>
        <v>2</v>
      </c>
      <c r="G20" s="2">
        <f t="shared" si="9"/>
        <v>3</v>
      </c>
      <c r="H20" s="2">
        <f aca="true" t="shared" si="10" ref="H20:AC20">WEEKDAY(H19)</f>
        <v>4</v>
      </c>
      <c r="I20" s="2">
        <f t="shared" si="10"/>
        <v>5</v>
      </c>
      <c r="J20" s="2">
        <f t="shared" si="10"/>
        <v>6</v>
      </c>
      <c r="K20" s="2">
        <f t="shared" si="10"/>
        <v>7</v>
      </c>
      <c r="L20" s="2">
        <f t="shared" si="10"/>
        <v>1</v>
      </c>
      <c r="M20" s="2">
        <f t="shared" si="10"/>
        <v>2</v>
      </c>
      <c r="N20" s="2">
        <f t="shared" si="10"/>
        <v>3</v>
      </c>
      <c r="O20" s="2">
        <f t="shared" si="10"/>
        <v>4</v>
      </c>
      <c r="P20" s="2">
        <f t="shared" si="10"/>
        <v>5</v>
      </c>
      <c r="Q20" s="2">
        <f t="shared" si="10"/>
        <v>6</v>
      </c>
      <c r="R20" s="2">
        <f t="shared" si="10"/>
        <v>7</v>
      </c>
      <c r="S20" s="2">
        <f t="shared" si="10"/>
        <v>1</v>
      </c>
      <c r="T20" s="2">
        <f t="shared" si="10"/>
        <v>2</v>
      </c>
      <c r="U20" s="2">
        <f t="shared" si="10"/>
        <v>3</v>
      </c>
      <c r="V20" s="2">
        <f t="shared" si="10"/>
        <v>4</v>
      </c>
      <c r="W20" s="2">
        <f t="shared" si="10"/>
        <v>5</v>
      </c>
      <c r="X20" s="2">
        <f t="shared" si="10"/>
        <v>6</v>
      </c>
      <c r="Y20" s="2">
        <f t="shared" si="10"/>
        <v>7</v>
      </c>
      <c r="Z20" s="2">
        <f t="shared" si="10"/>
        <v>1</v>
      </c>
      <c r="AA20" s="2">
        <f t="shared" si="10"/>
        <v>2</v>
      </c>
      <c r="AB20" s="2">
        <f t="shared" si="10"/>
        <v>3</v>
      </c>
      <c r="AC20" s="2">
        <f t="shared" si="10"/>
        <v>4</v>
      </c>
      <c r="AD20" s="2">
        <f>IF(AD19="","",WEEKDAY(AD19))</f>
        <v>5</v>
      </c>
      <c r="AE20" s="2">
        <f>IF(AE19="","",WEEKDAY(AE19))</f>
      </c>
      <c r="AF20" s="2">
        <f>IF(AF19="","",WEEKDAY(AF19))</f>
      </c>
      <c r="AG20"/>
      <c r="AH20"/>
      <c r="AI20"/>
      <c r="AJ20"/>
      <c r="AK20"/>
      <c r="AL20"/>
    </row>
    <row r="21" spans="1:38" s="6" customFormat="1" ht="13.5">
      <c r="A21" s="14"/>
      <c r="B21" s="7">
        <f aca="true" t="shared" si="11" ref="B21:AF21">IF(B19="","",IF(OR(WEEKDAY(B19)=1,WEEKDAY(B19)=7),"*",""))</f>
      </c>
      <c r="C21" s="7">
        <f t="shared" si="11"/>
      </c>
      <c r="D21" s="7" t="str">
        <f t="shared" si="11"/>
        <v>*</v>
      </c>
      <c r="E21" s="7" t="str">
        <f t="shared" si="11"/>
        <v>*</v>
      </c>
      <c r="F21" s="7">
        <f t="shared" si="11"/>
      </c>
      <c r="G21" s="7">
        <f t="shared" si="11"/>
      </c>
      <c r="H21" s="7">
        <f t="shared" si="11"/>
      </c>
      <c r="I21" s="7">
        <f t="shared" si="11"/>
      </c>
      <c r="J21" s="7">
        <f t="shared" si="11"/>
      </c>
      <c r="K21" s="7" t="str">
        <f t="shared" si="11"/>
        <v>*</v>
      </c>
      <c r="L21" s="7" t="str">
        <f t="shared" si="11"/>
        <v>*</v>
      </c>
      <c r="M21" s="7">
        <f t="shared" si="11"/>
      </c>
      <c r="N21" s="7">
        <f t="shared" si="11"/>
      </c>
      <c r="O21" s="7">
        <f t="shared" si="11"/>
      </c>
      <c r="P21" s="7">
        <f t="shared" si="11"/>
      </c>
      <c r="Q21" s="7">
        <f t="shared" si="11"/>
      </c>
      <c r="R21" s="7" t="str">
        <f t="shared" si="11"/>
        <v>*</v>
      </c>
      <c r="S21" s="7" t="str">
        <f t="shared" si="11"/>
        <v>*</v>
      </c>
      <c r="T21" s="7">
        <f t="shared" si="11"/>
      </c>
      <c r="U21" s="7">
        <f t="shared" si="11"/>
      </c>
      <c r="V21" s="7">
        <f t="shared" si="11"/>
      </c>
      <c r="W21" s="7">
        <f t="shared" si="11"/>
      </c>
      <c r="X21" s="7">
        <f t="shared" si="11"/>
      </c>
      <c r="Y21" s="7" t="str">
        <f t="shared" si="11"/>
        <v>*</v>
      </c>
      <c r="Z21" s="7" t="str">
        <f t="shared" si="11"/>
        <v>*</v>
      </c>
      <c r="AA21" s="7">
        <f t="shared" si="11"/>
      </c>
      <c r="AB21" s="7">
        <f t="shared" si="11"/>
      </c>
      <c r="AC21" s="7">
        <f t="shared" si="11"/>
      </c>
      <c r="AD21" s="7">
        <f t="shared" si="11"/>
      </c>
      <c r="AE21" s="7">
        <f t="shared" si="11"/>
      </c>
      <c r="AF21" s="7">
        <f t="shared" si="11"/>
      </c>
      <c r="AG21"/>
      <c r="AH21"/>
      <c r="AI21"/>
      <c r="AJ21"/>
      <c r="AK21"/>
      <c r="AL21"/>
    </row>
    <row r="22" spans="1:38" s="6" customFormat="1" ht="13.5">
      <c r="A22" s="15"/>
      <c r="B22" s="10">
        <f aca="true" t="shared" si="12" ref="B22:AF22">IF(B19="","",IF(OR(WEEKDAY(B19)=1,WEEKDAY(B19)=7),"*",""))</f>
      </c>
      <c r="C22" s="7">
        <f t="shared" si="12"/>
      </c>
      <c r="D22" s="7" t="str">
        <f t="shared" si="12"/>
        <v>*</v>
      </c>
      <c r="E22" s="7" t="str">
        <f t="shared" si="12"/>
        <v>*</v>
      </c>
      <c r="F22" s="7">
        <f t="shared" si="12"/>
      </c>
      <c r="G22" s="7">
        <f t="shared" si="12"/>
      </c>
      <c r="H22" s="7">
        <f t="shared" si="12"/>
      </c>
      <c r="I22" s="7">
        <f t="shared" si="12"/>
      </c>
      <c r="J22" s="7">
        <f t="shared" si="12"/>
      </c>
      <c r="K22" s="7" t="str">
        <f t="shared" si="12"/>
        <v>*</v>
      </c>
      <c r="L22" s="7" t="str">
        <f t="shared" si="12"/>
        <v>*</v>
      </c>
      <c r="M22" s="7">
        <f t="shared" si="12"/>
      </c>
      <c r="N22" s="7">
        <f t="shared" si="12"/>
      </c>
      <c r="O22" s="7">
        <f t="shared" si="12"/>
      </c>
      <c r="P22" s="7">
        <f t="shared" si="12"/>
      </c>
      <c r="Q22" s="7">
        <f t="shared" si="12"/>
      </c>
      <c r="R22" s="7" t="str">
        <f t="shared" si="12"/>
        <v>*</v>
      </c>
      <c r="S22" s="7" t="str">
        <f t="shared" si="12"/>
        <v>*</v>
      </c>
      <c r="T22" s="7">
        <f t="shared" si="12"/>
      </c>
      <c r="U22" s="7">
        <f t="shared" si="12"/>
      </c>
      <c r="V22" s="7">
        <f t="shared" si="12"/>
      </c>
      <c r="W22" s="7">
        <f t="shared" si="12"/>
      </c>
      <c r="X22" s="7">
        <f t="shared" si="12"/>
      </c>
      <c r="Y22" s="7" t="str">
        <f t="shared" si="12"/>
        <v>*</v>
      </c>
      <c r="Z22" s="7" t="str">
        <f t="shared" si="12"/>
        <v>*</v>
      </c>
      <c r="AA22" s="7">
        <f t="shared" si="12"/>
      </c>
      <c r="AB22" s="7">
        <f t="shared" si="12"/>
      </c>
      <c r="AC22" s="7">
        <f t="shared" si="12"/>
      </c>
      <c r="AD22" s="7">
        <f t="shared" si="12"/>
      </c>
      <c r="AE22" s="7">
        <f t="shared" si="12"/>
      </c>
      <c r="AF22" s="7">
        <f t="shared" si="12"/>
      </c>
      <c r="AG22"/>
      <c r="AH22"/>
      <c r="AI22"/>
      <c r="AJ22"/>
      <c r="AK22"/>
      <c r="AL22"/>
    </row>
    <row r="23" spans="1:38" s="6" customFormat="1" ht="13.5">
      <c r="A23" s="15"/>
      <c r="B23" s="11">
        <f aca="true" t="shared" si="13" ref="B23:AF23">IF(B19="","",IF(OR(WEEKDAY(B19)=1,WEEKDAY(B19)=7),"*",""))</f>
      </c>
      <c r="C23" s="9">
        <f t="shared" si="13"/>
      </c>
      <c r="D23" s="9" t="str">
        <f t="shared" si="13"/>
        <v>*</v>
      </c>
      <c r="E23" s="9" t="str">
        <f t="shared" si="13"/>
        <v>*</v>
      </c>
      <c r="F23" s="9">
        <f t="shared" si="13"/>
      </c>
      <c r="G23" s="9">
        <f t="shared" si="13"/>
      </c>
      <c r="H23" s="9">
        <f t="shared" si="13"/>
      </c>
      <c r="I23" s="9">
        <f t="shared" si="13"/>
      </c>
      <c r="J23" s="9">
        <f t="shared" si="13"/>
      </c>
      <c r="K23" s="9" t="str">
        <f t="shared" si="13"/>
        <v>*</v>
      </c>
      <c r="L23" s="9" t="str">
        <f t="shared" si="13"/>
        <v>*</v>
      </c>
      <c r="M23" s="9">
        <f t="shared" si="13"/>
      </c>
      <c r="N23" s="9">
        <f t="shared" si="13"/>
      </c>
      <c r="O23" s="9">
        <f t="shared" si="13"/>
      </c>
      <c r="P23" s="9">
        <f t="shared" si="13"/>
      </c>
      <c r="Q23" s="9">
        <f t="shared" si="13"/>
      </c>
      <c r="R23" s="9" t="str">
        <f t="shared" si="13"/>
        <v>*</v>
      </c>
      <c r="S23" s="9" t="str">
        <f t="shared" si="13"/>
        <v>*</v>
      </c>
      <c r="T23" s="9">
        <f t="shared" si="13"/>
      </c>
      <c r="U23" s="9">
        <f t="shared" si="13"/>
      </c>
      <c r="V23" s="9">
        <f t="shared" si="13"/>
      </c>
      <c r="W23" s="9">
        <f t="shared" si="13"/>
      </c>
      <c r="X23" s="9">
        <f t="shared" si="13"/>
      </c>
      <c r="Y23" s="9" t="str">
        <f t="shared" si="13"/>
        <v>*</v>
      </c>
      <c r="Z23" s="9" t="str">
        <f t="shared" si="13"/>
        <v>*</v>
      </c>
      <c r="AA23" s="9">
        <f t="shared" si="13"/>
      </c>
      <c r="AB23" s="9">
        <f t="shared" si="13"/>
      </c>
      <c r="AC23" s="9">
        <f t="shared" si="13"/>
      </c>
      <c r="AD23" s="9">
        <f t="shared" si="13"/>
      </c>
      <c r="AE23" s="9">
        <f t="shared" si="13"/>
      </c>
      <c r="AF23" s="9">
        <f t="shared" si="13"/>
      </c>
      <c r="AG23"/>
      <c r="AH23"/>
      <c r="AI23"/>
      <c r="AJ23"/>
      <c r="AK23"/>
      <c r="AL23"/>
    </row>
    <row r="24" spans="1:38" s="6" customFormat="1" ht="13.5">
      <c r="A24" s="14"/>
      <c r="B24" s="7">
        <f>IF(B19="","",IF(OR(WEEKDAY(B19)=1,WEEKDAY(B19)=7),"*",""))</f>
      </c>
      <c r="C24" s="7">
        <f aca="true" t="shared" si="14" ref="C24:L32">IF(C$19="","",IF(OR(WEEKDAY(C$19)=1,WEEKDAY(C$19)=7),"*",""))</f>
      </c>
      <c r="D24" s="7" t="str">
        <f t="shared" si="14"/>
        <v>*</v>
      </c>
      <c r="E24" s="7" t="str">
        <f t="shared" si="14"/>
        <v>*</v>
      </c>
      <c r="F24" s="7">
        <f t="shared" si="14"/>
      </c>
      <c r="G24" s="7">
        <f t="shared" si="14"/>
      </c>
      <c r="H24" s="7">
        <f t="shared" si="14"/>
      </c>
      <c r="I24" s="7">
        <f t="shared" si="14"/>
      </c>
      <c r="J24" s="7">
        <f t="shared" si="14"/>
      </c>
      <c r="K24" s="7" t="str">
        <f t="shared" si="14"/>
        <v>*</v>
      </c>
      <c r="L24" s="7" t="str">
        <f t="shared" si="14"/>
        <v>*</v>
      </c>
      <c r="M24" s="7">
        <f aca="true" t="shared" si="15" ref="M24:V32">IF(M$19="","",IF(OR(WEEKDAY(M$19)=1,WEEKDAY(M$19)=7),"*",""))</f>
      </c>
      <c r="N24" s="7">
        <f t="shared" si="15"/>
      </c>
      <c r="O24" s="7">
        <f t="shared" si="15"/>
      </c>
      <c r="P24" s="7">
        <f t="shared" si="15"/>
      </c>
      <c r="Q24" s="7">
        <f t="shared" si="15"/>
      </c>
      <c r="R24" s="7" t="str">
        <f t="shared" si="15"/>
        <v>*</v>
      </c>
      <c r="S24" s="7" t="str">
        <f t="shared" si="15"/>
        <v>*</v>
      </c>
      <c r="T24" s="7">
        <f t="shared" si="15"/>
      </c>
      <c r="U24" s="7">
        <f t="shared" si="15"/>
      </c>
      <c r="V24" s="7">
        <f t="shared" si="15"/>
      </c>
      <c r="W24" s="7">
        <f aca="true" t="shared" si="16" ref="W24:AF32">IF(W$19="","",IF(OR(WEEKDAY(W$19)=1,WEEKDAY(W$19)=7),"*",""))</f>
      </c>
      <c r="X24" s="7">
        <f t="shared" si="16"/>
      </c>
      <c r="Y24" s="7" t="str">
        <f t="shared" si="16"/>
        <v>*</v>
      </c>
      <c r="Z24" s="7" t="str">
        <f t="shared" si="16"/>
        <v>*</v>
      </c>
      <c r="AA24" s="7">
        <f t="shared" si="16"/>
      </c>
      <c r="AB24" s="7">
        <f t="shared" si="16"/>
      </c>
      <c r="AC24" s="7">
        <f t="shared" si="16"/>
      </c>
      <c r="AD24" s="7">
        <f t="shared" si="16"/>
      </c>
      <c r="AE24" s="7">
        <f t="shared" si="16"/>
      </c>
      <c r="AF24" s="7">
        <f t="shared" si="16"/>
      </c>
      <c r="AG24"/>
      <c r="AH24"/>
      <c r="AI24"/>
      <c r="AJ24"/>
      <c r="AK24"/>
      <c r="AL24"/>
    </row>
    <row r="25" spans="1:38" s="6" customFormat="1" ht="13.5">
      <c r="A25" s="14"/>
      <c r="B25" s="7">
        <f>IF(B19="","",IF(OR(WEEKDAY(B19)=1,WEEKDAY(B19)=7),"*",""))</f>
      </c>
      <c r="C25" s="7">
        <f t="shared" si="14"/>
      </c>
      <c r="D25" s="7" t="str">
        <f t="shared" si="14"/>
        <v>*</v>
      </c>
      <c r="E25" s="7" t="str">
        <f t="shared" si="14"/>
        <v>*</v>
      </c>
      <c r="F25" s="7">
        <f t="shared" si="14"/>
      </c>
      <c r="G25" s="7">
        <f t="shared" si="14"/>
      </c>
      <c r="H25" s="7">
        <f t="shared" si="14"/>
      </c>
      <c r="I25" s="7">
        <f t="shared" si="14"/>
      </c>
      <c r="J25" s="7">
        <f t="shared" si="14"/>
      </c>
      <c r="K25" s="7" t="str">
        <f t="shared" si="14"/>
        <v>*</v>
      </c>
      <c r="L25" s="7" t="str">
        <f t="shared" si="14"/>
        <v>*</v>
      </c>
      <c r="M25" s="7">
        <f t="shared" si="15"/>
      </c>
      <c r="N25" s="7">
        <f t="shared" si="15"/>
      </c>
      <c r="O25" s="7">
        <f t="shared" si="15"/>
      </c>
      <c r="P25" s="7">
        <f t="shared" si="15"/>
      </c>
      <c r="Q25" s="7">
        <f t="shared" si="15"/>
      </c>
      <c r="R25" s="7" t="str">
        <f t="shared" si="15"/>
        <v>*</v>
      </c>
      <c r="S25" s="7" t="str">
        <f t="shared" si="15"/>
        <v>*</v>
      </c>
      <c r="T25" s="7">
        <f t="shared" si="15"/>
      </c>
      <c r="U25" s="7">
        <f t="shared" si="15"/>
      </c>
      <c r="V25" s="7">
        <f t="shared" si="15"/>
      </c>
      <c r="W25" s="7">
        <f t="shared" si="16"/>
      </c>
      <c r="X25" s="7">
        <f t="shared" si="16"/>
      </c>
      <c r="Y25" s="7" t="str">
        <f t="shared" si="16"/>
        <v>*</v>
      </c>
      <c r="Z25" s="7" t="str">
        <f t="shared" si="16"/>
        <v>*</v>
      </c>
      <c r="AA25" s="7">
        <f t="shared" si="16"/>
      </c>
      <c r="AB25" s="7">
        <f t="shared" si="16"/>
      </c>
      <c r="AC25" s="7">
        <f t="shared" si="16"/>
      </c>
      <c r="AD25" s="7">
        <f t="shared" si="16"/>
      </c>
      <c r="AE25" s="7">
        <f t="shared" si="16"/>
      </c>
      <c r="AF25" s="7">
        <f t="shared" si="16"/>
      </c>
      <c r="AG25"/>
      <c r="AH25"/>
      <c r="AI25"/>
      <c r="AJ25"/>
      <c r="AK25"/>
      <c r="AL25"/>
    </row>
    <row r="26" spans="1:38" s="6" customFormat="1" ht="13.5">
      <c r="A26" s="14"/>
      <c r="B26" s="7">
        <f>IF(B19="","",IF(OR(WEEKDAY(B19)=1,WEEKDAY(B19)=7),"*",""))</f>
      </c>
      <c r="C26" s="7">
        <f t="shared" si="14"/>
      </c>
      <c r="D26" s="7" t="str">
        <f t="shared" si="14"/>
        <v>*</v>
      </c>
      <c r="E26" s="7" t="str">
        <f t="shared" si="14"/>
        <v>*</v>
      </c>
      <c r="F26" s="7">
        <f t="shared" si="14"/>
      </c>
      <c r="G26" s="7">
        <f t="shared" si="14"/>
      </c>
      <c r="H26" s="7">
        <f t="shared" si="14"/>
      </c>
      <c r="I26" s="7">
        <f t="shared" si="14"/>
      </c>
      <c r="J26" s="7">
        <f t="shared" si="14"/>
      </c>
      <c r="K26" s="7" t="str">
        <f t="shared" si="14"/>
        <v>*</v>
      </c>
      <c r="L26" s="7" t="str">
        <f t="shared" si="14"/>
        <v>*</v>
      </c>
      <c r="M26" s="7">
        <f t="shared" si="15"/>
      </c>
      <c r="N26" s="7">
        <f t="shared" si="15"/>
      </c>
      <c r="O26" s="7">
        <f t="shared" si="15"/>
      </c>
      <c r="P26" s="7">
        <f t="shared" si="15"/>
      </c>
      <c r="Q26" s="7">
        <f t="shared" si="15"/>
      </c>
      <c r="R26" s="7" t="str">
        <f t="shared" si="15"/>
        <v>*</v>
      </c>
      <c r="S26" s="7" t="str">
        <f t="shared" si="15"/>
        <v>*</v>
      </c>
      <c r="T26" s="7">
        <f t="shared" si="15"/>
      </c>
      <c r="U26" s="7">
        <f t="shared" si="15"/>
      </c>
      <c r="V26" s="7">
        <f t="shared" si="15"/>
      </c>
      <c r="W26" s="7">
        <f t="shared" si="16"/>
      </c>
      <c r="X26" s="7">
        <f t="shared" si="16"/>
      </c>
      <c r="Y26" s="7" t="str">
        <f t="shared" si="16"/>
        <v>*</v>
      </c>
      <c r="Z26" s="7" t="str">
        <f t="shared" si="16"/>
        <v>*</v>
      </c>
      <c r="AA26" s="7">
        <f t="shared" si="16"/>
      </c>
      <c r="AB26" s="7">
        <f t="shared" si="16"/>
      </c>
      <c r="AC26" s="7">
        <f t="shared" si="16"/>
      </c>
      <c r="AD26" s="7">
        <f t="shared" si="16"/>
      </c>
      <c r="AE26" s="7">
        <f t="shared" si="16"/>
      </c>
      <c r="AF26" s="7">
        <f t="shared" si="16"/>
      </c>
      <c r="AG26"/>
      <c r="AH26"/>
      <c r="AI26"/>
      <c r="AJ26"/>
      <c r="AK26"/>
      <c r="AL26"/>
    </row>
    <row r="27" spans="1:38" s="6" customFormat="1" ht="13.5">
      <c r="A27" s="14"/>
      <c r="B27" s="7">
        <f>IF(B19="","",IF(OR(WEEKDAY(B19)=1,WEEKDAY(B19)=7),"*",""))</f>
      </c>
      <c r="C27" s="7">
        <f t="shared" si="14"/>
      </c>
      <c r="D27" s="7" t="str">
        <f t="shared" si="14"/>
        <v>*</v>
      </c>
      <c r="E27" s="7" t="str">
        <f t="shared" si="14"/>
        <v>*</v>
      </c>
      <c r="F27" s="7">
        <f t="shared" si="14"/>
      </c>
      <c r="G27" s="7">
        <f t="shared" si="14"/>
      </c>
      <c r="H27" s="7">
        <f t="shared" si="14"/>
      </c>
      <c r="I27" s="7">
        <f t="shared" si="14"/>
      </c>
      <c r="J27" s="7">
        <f t="shared" si="14"/>
      </c>
      <c r="K27" s="7" t="str">
        <f t="shared" si="14"/>
        <v>*</v>
      </c>
      <c r="L27" s="7" t="str">
        <f t="shared" si="14"/>
        <v>*</v>
      </c>
      <c r="M27" s="7">
        <f t="shared" si="15"/>
      </c>
      <c r="N27" s="7">
        <f t="shared" si="15"/>
      </c>
      <c r="O27" s="7">
        <f t="shared" si="15"/>
      </c>
      <c r="P27" s="7">
        <f t="shared" si="15"/>
      </c>
      <c r="Q27" s="7">
        <f t="shared" si="15"/>
      </c>
      <c r="R27" s="7" t="str">
        <f t="shared" si="15"/>
        <v>*</v>
      </c>
      <c r="S27" s="7" t="str">
        <f t="shared" si="15"/>
        <v>*</v>
      </c>
      <c r="T27" s="7">
        <f t="shared" si="15"/>
      </c>
      <c r="U27" s="7">
        <f t="shared" si="15"/>
      </c>
      <c r="V27" s="7">
        <f t="shared" si="15"/>
      </c>
      <c r="W27" s="7">
        <f t="shared" si="16"/>
      </c>
      <c r="X27" s="7">
        <f t="shared" si="16"/>
      </c>
      <c r="Y27" s="7" t="str">
        <f t="shared" si="16"/>
        <v>*</v>
      </c>
      <c r="Z27" s="7" t="str">
        <f t="shared" si="16"/>
        <v>*</v>
      </c>
      <c r="AA27" s="7">
        <f t="shared" si="16"/>
      </c>
      <c r="AB27" s="7">
        <f t="shared" si="16"/>
      </c>
      <c r="AC27" s="7">
        <f t="shared" si="16"/>
      </c>
      <c r="AD27" s="7">
        <f t="shared" si="16"/>
      </c>
      <c r="AE27" s="7">
        <f t="shared" si="16"/>
      </c>
      <c r="AF27" s="7">
        <f t="shared" si="16"/>
      </c>
      <c r="AG27"/>
      <c r="AH27"/>
      <c r="AI27"/>
      <c r="AJ27"/>
      <c r="AK27"/>
      <c r="AL27"/>
    </row>
    <row r="28" spans="1:38" s="6" customFormat="1" ht="13.5">
      <c r="A28" s="14"/>
      <c r="B28" s="7">
        <f>IF(B19="","",IF(OR(WEEKDAY(B19)=1,WEEKDAY(B19)=7),"*",""))</f>
      </c>
      <c r="C28" s="7">
        <f t="shared" si="14"/>
      </c>
      <c r="D28" s="7" t="str">
        <f t="shared" si="14"/>
        <v>*</v>
      </c>
      <c r="E28" s="7" t="str">
        <f t="shared" si="14"/>
        <v>*</v>
      </c>
      <c r="F28" s="7">
        <f t="shared" si="14"/>
      </c>
      <c r="G28" s="7">
        <f t="shared" si="14"/>
      </c>
      <c r="H28" s="7">
        <f t="shared" si="14"/>
      </c>
      <c r="I28" s="7">
        <f t="shared" si="14"/>
      </c>
      <c r="J28" s="7">
        <f t="shared" si="14"/>
      </c>
      <c r="K28" s="7" t="str">
        <f t="shared" si="14"/>
        <v>*</v>
      </c>
      <c r="L28" s="7" t="str">
        <f t="shared" si="14"/>
        <v>*</v>
      </c>
      <c r="M28" s="7">
        <f t="shared" si="15"/>
      </c>
      <c r="N28" s="7">
        <f t="shared" si="15"/>
      </c>
      <c r="O28" s="7">
        <f t="shared" si="15"/>
      </c>
      <c r="P28" s="7">
        <f t="shared" si="15"/>
      </c>
      <c r="Q28" s="7">
        <f t="shared" si="15"/>
      </c>
      <c r="R28" s="7" t="str">
        <f t="shared" si="15"/>
        <v>*</v>
      </c>
      <c r="S28" s="7" t="str">
        <f t="shared" si="15"/>
        <v>*</v>
      </c>
      <c r="T28" s="7">
        <f t="shared" si="15"/>
      </c>
      <c r="U28" s="7">
        <f t="shared" si="15"/>
      </c>
      <c r="V28" s="7">
        <f t="shared" si="15"/>
      </c>
      <c r="W28" s="7">
        <f t="shared" si="16"/>
      </c>
      <c r="X28" s="7">
        <f t="shared" si="16"/>
      </c>
      <c r="Y28" s="7" t="str">
        <f t="shared" si="16"/>
        <v>*</v>
      </c>
      <c r="Z28" s="7" t="str">
        <f t="shared" si="16"/>
        <v>*</v>
      </c>
      <c r="AA28" s="7">
        <f t="shared" si="16"/>
      </c>
      <c r="AB28" s="7">
        <f t="shared" si="16"/>
      </c>
      <c r="AC28" s="7">
        <f t="shared" si="16"/>
      </c>
      <c r="AD28" s="7">
        <f t="shared" si="16"/>
      </c>
      <c r="AE28" s="7">
        <f t="shared" si="16"/>
      </c>
      <c r="AF28" s="7">
        <f t="shared" si="16"/>
      </c>
      <c r="AG28"/>
      <c r="AH28"/>
      <c r="AI28"/>
      <c r="AJ28"/>
      <c r="AK28"/>
      <c r="AL28"/>
    </row>
    <row r="29" spans="1:38" s="6" customFormat="1" ht="13.5">
      <c r="A29" s="14"/>
      <c r="B29" s="7">
        <f>IF(B19="","",IF(OR(WEEKDAY(B19)=1,WEEKDAY(B19)=7),"*",""))</f>
      </c>
      <c r="C29" s="7">
        <f t="shared" si="14"/>
      </c>
      <c r="D29" s="7" t="str">
        <f t="shared" si="14"/>
        <v>*</v>
      </c>
      <c r="E29" s="7" t="str">
        <f t="shared" si="14"/>
        <v>*</v>
      </c>
      <c r="F29" s="7">
        <f t="shared" si="14"/>
      </c>
      <c r="G29" s="7">
        <f t="shared" si="14"/>
      </c>
      <c r="H29" s="7">
        <f t="shared" si="14"/>
      </c>
      <c r="I29" s="7">
        <f t="shared" si="14"/>
      </c>
      <c r="J29" s="7">
        <f t="shared" si="14"/>
      </c>
      <c r="K29" s="7" t="str">
        <f t="shared" si="14"/>
        <v>*</v>
      </c>
      <c r="L29" s="7" t="str">
        <f t="shared" si="14"/>
        <v>*</v>
      </c>
      <c r="M29" s="7">
        <f t="shared" si="15"/>
      </c>
      <c r="N29" s="7">
        <f t="shared" si="15"/>
      </c>
      <c r="O29" s="7">
        <f t="shared" si="15"/>
      </c>
      <c r="P29" s="7">
        <f t="shared" si="15"/>
      </c>
      <c r="Q29" s="7">
        <f t="shared" si="15"/>
      </c>
      <c r="R29" s="7" t="str">
        <f t="shared" si="15"/>
        <v>*</v>
      </c>
      <c r="S29" s="7" t="str">
        <f t="shared" si="15"/>
        <v>*</v>
      </c>
      <c r="T29" s="7">
        <f t="shared" si="15"/>
      </c>
      <c r="U29" s="7">
        <f t="shared" si="15"/>
      </c>
      <c r="V29" s="7">
        <f t="shared" si="15"/>
      </c>
      <c r="W29" s="7">
        <f t="shared" si="16"/>
      </c>
      <c r="X29" s="7">
        <f t="shared" si="16"/>
      </c>
      <c r="Y29" s="7" t="str">
        <f t="shared" si="16"/>
        <v>*</v>
      </c>
      <c r="Z29" s="7" t="str">
        <f t="shared" si="16"/>
        <v>*</v>
      </c>
      <c r="AA29" s="7">
        <f t="shared" si="16"/>
      </c>
      <c r="AB29" s="7">
        <f t="shared" si="16"/>
      </c>
      <c r="AC29" s="7">
        <f t="shared" si="16"/>
      </c>
      <c r="AD29" s="7">
        <f t="shared" si="16"/>
      </c>
      <c r="AE29" s="7">
        <f t="shared" si="16"/>
      </c>
      <c r="AF29" s="7">
        <f t="shared" si="16"/>
      </c>
      <c r="AG29"/>
      <c r="AH29"/>
      <c r="AI29"/>
      <c r="AJ29"/>
      <c r="AK29"/>
      <c r="AL29"/>
    </row>
    <row r="30" spans="1:38" s="6" customFormat="1" ht="13.5">
      <c r="A30" s="14"/>
      <c r="B30" s="7">
        <f>IF(B19="","",IF(OR(WEEKDAY(B19)=1,WEEKDAY(B19)=7),"*",""))</f>
      </c>
      <c r="C30" s="7">
        <f t="shared" si="14"/>
      </c>
      <c r="D30" s="7" t="str">
        <f t="shared" si="14"/>
        <v>*</v>
      </c>
      <c r="E30" s="7" t="str">
        <f t="shared" si="14"/>
        <v>*</v>
      </c>
      <c r="F30" s="7">
        <f t="shared" si="14"/>
      </c>
      <c r="G30" s="7">
        <f t="shared" si="14"/>
      </c>
      <c r="H30" s="7">
        <f t="shared" si="14"/>
      </c>
      <c r="I30" s="7">
        <f t="shared" si="14"/>
      </c>
      <c r="J30" s="7">
        <f t="shared" si="14"/>
      </c>
      <c r="K30" s="7" t="str">
        <f t="shared" si="14"/>
        <v>*</v>
      </c>
      <c r="L30" s="7" t="str">
        <f t="shared" si="14"/>
        <v>*</v>
      </c>
      <c r="M30" s="7">
        <f t="shared" si="15"/>
      </c>
      <c r="N30" s="7">
        <f t="shared" si="15"/>
      </c>
      <c r="O30" s="7">
        <f t="shared" si="15"/>
      </c>
      <c r="P30" s="7">
        <f t="shared" si="15"/>
      </c>
      <c r="Q30" s="7">
        <f t="shared" si="15"/>
      </c>
      <c r="R30" s="7" t="str">
        <f t="shared" si="15"/>
        <v>*</v>
      </c>
      <c r="S30" s="7" t="str">
        <f t="shared" si="15"/>
        <v>*</v>
      </c>
      <c r="T30" s="7">
        <f t="shared" si="15"/>
      </c>
      <c r="U30" s="7">
        <f t="shared" si="15"/>
      </c>
      <c r="V30" s="7">
        <f t="shared" si="15"/>
      </c>
      <c r="W30" s="7">
        <f t="shared" si="16"/>
      </c>
      <c r="X30" s="7">
        <f t="shared" si="16"/>
      </c>
      <c r="Y30" s="7" t="str">
        <f t="shared" si="16"/>
        <v>*</v>
      </c>
      <c r="Z30" s="7" t="str">
        <f t="shared" si="16"/>
        <v>*</v>
      </c>
      <c r="AA30" s="7">
        <f t="shared" si="16"/>
      </c>
      <c r="AB30" s="7">
        <f t="shared" si="16"/>
      </c>
      <c r="AC30" s="7">
        <f t="shared" si="16"/>
      </c>
      <c r="AD30" s="7">
        <f t="shared" si="16"/>
      </c>
      <c r="AE30" s="7">
        <f t="shared" si="16"/>
      </c>
      <c r="AF30" s="7">
        <f t="shared" si="16"/>
      </c>
      <c r="AG30"/>
      <c r="AH30"/>
      <c r="AI30"/>
      <c r="AJ30"/>
      <c r="AK30"/>
      <c r="AL30"/>
    </row>
    <row r="31" spans="1:38" s="6" customFormat="1" ht="13.5">
      <c r="A31" s="14"/>
      <c r="B31" s="7">
        <f>IF(B19="","",IF(OR(WEEKDAY(B19)=1,WEEKDAY(B19)=7),"*",""))</f>
      </c>
      <c r="C31" s="7">
        <f t="shared" si="14"/>
      </c>
      <c r="D31" s="7" t="str">
        <f t="shared" si="14"/>
        <v>*</v>
      </c>
      <c r="E31" s="7" t="str">
        <f t="shared" si="14"/>
        <v>*</v>
      </c>
      <c r="F31" s="7">
        <f t="shared" si="14"/>
      </c>
      <c r="G31" s="7">
        <f t="shared" si="14"/>
      </c>
      <c r="H31" s="7">
        <f t="shared" si="14"/>
      </c>
      <c r="I31" s="7">
        <f t="shared" si="14"/>
      </c>
      <c r="J31" s="7">
        <f t="shared" si="14"/>
      </c>
      <c r="K31" s="7" t="str">
        <f t="shared" si="14"/>
        <v>*</v>
      </c>
      <c r="L31" s="7" t="str">
        <f t="shared" si="14"/>
        <v>*</v>
      </c>
      <c r="M31" s="7">
        <f t="shared" si="15"/>
      </c>
      <c r="N31" s="7">
        <f t="shared" si="15"/>
      </c>
      <c r="O31" s="7">
        <f t="shared" si="15"/>
      </c>
      <c r="P31" s="7">
        <f t="shared" si="15"/>
      </c>
      <c r="Q31" s="7">
        <f t="shared" si="15"/>
      </c>
      <c r="R31" s="7" t="str">
        <f t="shared" si="15"/>
        <v>*</v>
      </c>
      <c r="S31" s="7" t="str">
        <f t="shared" si="15"/>
        <v>*</v>
      </c>
      <c r="T31" s="7">
        <f t="shared" si="15"/>
      </c>
      <c r="U31" s="7">
        <f t="shared" si="15"/>
      </c>
      <c r="V31" s="7">
        <f t="shared" si="15"/>
      </c>
      <c r="W31" s="7">
        <f t="shared" si="16"/>
      </c>
      <c r="X31" s="7">
        <f t="shared" si="16"/>
      </c>
      <c r="Y31" s="7" t="str">
        <f t="shared" si="16"/>
        <v>*</v>
      </c>
      <c r="Z31" s="7" t="str">
        <f t="shared" si="16"/>
        <v>*</v>
      </c>
      <c r="AA31" s="7">
        <f t="shared" si="16"/>
      </c>
      <c r="AB31" s="7">
        <f t="shared" si="16"/>
      </c>
      <c r="AC31" s="7">
        <f t="shared" si="16"/>
      </c>
      <c r="AD31" s="7">
        <f t="shared" si="16"/>
      </c>
      <c r="AE31" s="7">
        <f t="shared" si="16"/>
      </c>
      <c r="AF31" s="7">
        <f t="shared" si="16"/>
      </c>
      <c r="AG31"/>
      <c r="AH31"/>
      <c r="AI31"/>
      <c r="AJ31"/>
      <c r="AK31"/>
      <c r="AL31"/>
    </row>
    <row r="32" spans="1:38" s="6" customFormat="1" ht="13.5">
      <c r="A32" s="14"/>
      <c r="B32" s="7">
        <f>IF(B19="","",IF(OR(WEEKDAY(B19)=1,WEEKDAY(B19)=7),"*",""))</f>
      </c>
      <c r="C32" s="7">
        <f t="shared" si="14"/>
      </c>
      <c r="D32" s="7" t="str">
        <f t="shared" si="14"/>
        <v>*</v>
      </c>
      <c r="E32" s="7" t="str">
        <f t="shared" si="14"/>
        <v>*</v>
      </c>
      <c r="F32" s="7">
        <f t="shared" si="14"/>
      </c>
      <c r="G32" s="7">
        <f t="shared" si="14"/>
      </c>
      <c r="H32" s="7">
        <f t="shared" si="14"/>
      </c>
      <c r="I32" s="7">
        <f t="shared" si="14"/>
      </c>
      <c r="J32" s="7">
        <f t="shared" si="14"/>
      </c>
      <c r="K32" s="7" t="str">
        <f t="shared" si="14"/>
        <v>*</v>
      </c>
      <c r="L32" s="7" t="str">
        <f t="shared" si="14"/>
        <v>*</v>
      </c>
      <c r="M32" s="7">
        <f t="shared" si="15"/>
      </c>
      <c r="N32" s="7">
        <f t="shared" si="15"/>
      </c>
      <c r="O32" s="7">
        <f t="shared" si="15"/>
      </c>
      <c r="P32" s="7">
        <f t="shared" si="15"/>
      </c>
      <c r="Q32" s="7">
        <f t="shared" si="15"/>
      </c>
      <c r="R32" s="7" t="str">
        <f t="shared" si="15"/>
        <v>*</v>
      </c>
      <c r="S32" s="7" t="str">
        <f t="shared" si="15"/>
        <v>*</v>
      </c>
      <c r="T32" s="7">
        <f t="shared" si="15"/>
      </c>
      <c r="U32" s="7">
        <f t="shared" si="15"/>
      </c>
      <c r="V32" s="7">
        <f t="shared" si="15"/>
      </c>
      <c r="W32" s="7">
        <f t="shared" si="16"/>
      </c>
      <c r="X32" s="7">
        <f t="shared" si="16"/>
      </c>
      <c r="Y32" s="7" t="str">
        <f t="shared" si="16"/>
        <v>*</v>
      </c>
      <c r="Z32" s="7" t="str">
        <f t="shared" si="16"/>
        <v>*</v>
      </c>
      <c r="AA32" s="7">
        <f t="shared" si="16"/>
      </c>
      <c r="AB32" s="7">
        <f t="shared" si="16"/>
      </c>
      <c r="AC32" s="7">
        <f t="shared" si="16"/>
      </c>
      <c r="AD32" s="7">
        <f t="shared" si="16"/>
      </c>
      <c r="AE32" s="7">
        <f t="shared" si="16"/>
      </c>
      <c r="AF32" s="7">
        <f t="shared" si="16"/>
      </c>
      <c r="AG32"/>
      <c r="AH32"/>
      <c r="AI32"/>
      <c r="AJ32"/>
      <c r="AK32"/>
      <c r="AL32"/>
    </row>
    <row r="33" spans="1:38" s="6" customFormat="1" ht="30" customHeight="1">
      <c r="A33" s="8">
        <f>IF(MONTH(A1)=12,DATE(YEAR(A1)+1,2,1),DATE(YEAR(A1),MONTH(A1)+2,DAY(1)))</f>
        <v>45352</v>
      </c>
      <c r="B33" s="3">
        <f>IF(B35="","",IF(AND(MONTH(A33)=1,DAY(B35)=1),CONCATENATE("Jan ",YEAR(A33)),IF(AND(NOT(MONTH(A33)=1),DAY(B35)=1),DATE(YEAR(A33),MONTH(A33),1),"")))</f>
        <v>45352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1"/>
      <c r="AE33" s="1"/>
      <c r="AF33" s="1"/>
      <c r="AG33"/>
      <c r="AH33"/>
      <c r="AI33"/>
      <c r="AJ33"/>
      <c r="AK33"/>
      <c r="AL33"/>
    </row>
    <row r="34" spans="1:38" s="6" customFormat="1" ht="30" customHeight="1">
      <c r="A34" s="50"/>
      <c r="B34" s="51">
        <f>IF(WEEKDAY(B35)=2,CONCATENATE("Week ",LOOKUP(B35,'Date by Week Number (2)'!$C$2:$FE$2,'Date by Week Number (2)'!$C$5:$FE$5)),"")</f>
      </c>
      <c r="C34" s="51">
        <f>IF(WEEKDAY(C35)=2,CONCATENATE("Week ",LOOKUP(C35,'Date by Week Number (2)'!$C$2:$FE$2,'Date by Week Number (2)'!$C$5:$FE$5)),"")</f>
      </c>
      <c r="D34" s="51">
        <f>IF(WEEKDAY(D35)=2,CONCATENATE("Week ",LOOKUP(D35,'Date by Week Number (2)'!$C$2:$FE$2,'Date by Week Number (2)'!$C$5:$FE$5)),"")</f>
      </c>
      <c r="E34" s="51" t="str">
        <f>IF(WEEKDAY(E35)=2,CONCATENATE("Week ",LOOKUP(E35,'Date by Week Number (2)'!$C$2:$FE$2,'Date by Week Number (2)'!$C$5:$FE$5)),"")</f>
        <v>Week 10</v>
      </c>
      <c r="F34" s="51">
        <f>IF(WEEKDAY(F35)=2,CONCATENATE("Week ",LOOKUP(F35,'Date by Week Number (2)'!$C$2:$FE$2,'Date by Week Number (2)'!$C$5:$FE$5)),"")</f>
      </c>
      <c r="G34" s="51">
        <f>IF(WEEKDAY(G35)=2,CONCATENATE("Week ",LOOKUP(G35,'Date by Week Number (2)'!$C$2:$FE$2,'Date by Week Number (2)'!$C$5:$FE$5)),"")</f>
      </c>
      <c r="H34" s="51">
        <f>IF(WEEKDAY(H35)=2,CONCATENATE("Week ",LOOKUP(H35,'Date by Week Number (2)'!$C$2:$FE$2,'Date by Week Number (2)'!$C$5:$FE$5)),"")</f>
      </c>
      <c r="I34" s="51">
        <f>IF(WEEKDAY(I35)=2,CONCATENATE("Week ",LOOKUP(I35,'Date by Week Number (2)'!$C$2:$FE$2,'Date by Week Number (2)'!$C$5:$FE$5)),"")</f>
      </c>
      <c r="J34" s="51">
        <f>IF(WEEKDAY(J35)=2,CONCATENATE("Week ",LOOKUP(J35,'Date by Week Number (2)'!$C$2:$FE$2,'Date by Week Number (2)'!$C$5:$FE$5)),"")</f>
      </c>
      <c r="K34" s="51">
        <f>IF(WEEKDAY(K35)=2,CONCATENATE("Week ",LOOKUP(K35,'Date by Week Number (2)'!$C$2:$FE$2,'Date by Week Number (2)'!$C$5:$FE$5)),"")</f>
      </c>
      <c r="L34" s="51" t="str">
        <f>IF(WEEKDAY(L35)=2,CONCATENATE("Week ",LOOKUP(L35,'Date by Week Number (2)'!$C$2:$FE$2,'Date by Week Number (2)'!$C$5:$FE$5)),"")</f>
        <v>Week 11</v>
      </c>
      <c r="M34" s="51">
        <f>IF(WEEKDAY(M35)=2,CONCATENATE("Week ",LOOKUP(M35,'Date by Week Number (2)'!$C$2:$FE$2,'Date by Week Number (2)'!$C$5:$FE$5)),"")</f>
      </c>
      <c r="N34" s="51">
        <f>IF(WEEKDAY(N35)=2,CONCATENATE("Week ",LOOKUP(N35,'Date by Week Number (2)'!$C$2:$FE$2,'Date by Week Number (2)'!$C$5:$FE$5)),"")</f>
      </c>
      <c r="O34" s="51">
        <f>IF(WEEKDAY(O35)=2,CONCATENATE("Week ",LOOKUP(O35,'Date by Week Number (2)'!$C$2:$FE$2,'Date by Week Number (2)'!$C$5:$FE$5)),"")</f>
      </c>
      <c r="P34" s="51">
        <f>IF(WEEKDAY(P35)=2,CONCATENATE("Week ",LOOKUP(P35,'Date by Week Number (2)'!$C$2:$FE$2,'Date by Week Number (2)'!$C$5:$FE$5)),"")</f>
      </c>
      <c r="Q34" s="51">
        <f>IF(WEEKDAY(Q35)=2,CONCATENATE("Week ",LOOKUP(Q35,'Date by Week Number (2)'!$C$2:$FE$2,'Date by Week Number (2)'!$C$5:$FE$5)),"")</f>
      </c>
      <c r="R34" s="51">
        <f>IF(WEEKDAY(R35)=2,CONCATENATE("Week ",LOOKUP(R35,'Date by Week Number (2)'!$C$2:$FE$2,'Date by Week Number (2)'!$C$5:$FE$5)),"")</f>
      </c>
      <c r="S34" s="51" t="str">
        <f>IF(WEEKDAY(S35)=2,CONCATENATE("Week ",LOOKUP(S35,'Date by Week Number (2)'!$C$2:$FE$2,'Date by Week Number (2)'!$C$5:$FE$5)),"")</f>
        <v>Week 12</v>
      </c>
      <c r="T34" s="51">
        <f>IF(WEEKDAY(T35)=2,CONCATENATE("Week ",LOOKUP(T35,'Date by Week Number (2)'!$C$2:$FE$2,'Date by Week Number (2)'!$C$5:$FE$5)),"")</f>
      </c>
      <c r="U34" s="51">
        <f>IF(WEEKDAY(U35)=2,CONCATENATE("Week ",LOOKUP(U35,'Date by Week Number (2)'!$C$2:$FE$2,'Date by Week Number (2)'!$C$5:$FE$5)),"")</f>
      </c>
      <c r="V34" s="51">
        <f>IF(WEEKDAY(V35)=2,CONCATENATE("Week ",LOOKUP(V35,'Date by Week Number (2)'!$C$2:$FE$2,'Date by Week Number (2)'!$C$5:$FE$5)),"")</f>
      </c>
      <c r="W34" s="51">
        <f>IF(WEEKDAY(W35)=2,CONCATENATE("Week ",LOOKUP(W35,'Date by Week Number (2)'!$C$2:$FE$2,'Date by Week Number (2)'!$C$5:$FE$5)),"")</f>
      </c>
      <c r="X34" s="51">
        <f>IF(WEEKDAY(X35)=2,CONCATENATE("Week ",LOOKUP(X35,'Date by Week Number (2)'!$C$2:$FE$2,'Date by Week Number (2)'!$C$5:$FE$5)),"")</f>
      </c>
      <c r="Y34" s="51">
        <f>IF(WEEKDAY(Y35)=2,CONCATENATE("Week ",LOOKUP(Y35,'Date by Week Number (2)'!$C$2:$FE$2,'Date by Week Number (2)'!$C$5:$FE$5)),"")</f>
      </c>
      <c r="Z34" s="51" t="str">
        <f>IF(WEEKDAY(Z35)=2,CONCATENATE("Week ",LOOKUP(Z35,'Date by Week Number (2)'!$C$2:$FE$2,'Date by Week Number (2)'!$C$5:$FE$5)),"")</f>
        <v>Week 13</v>
      </c>
      <c r="AA34" s="51">
        <f>IF(WEEKDAY(AA35)=2,CONCATENATE("Week ",LOOKUP(AA35,'Date by Week Number (2)'!$C$2:$FE$2,'Date by Week Number (2)'!$C$5:$FE$5)),"")</f>
      </c>
      <c r="AB34" s="51">
        <f>IF(WEEKDAY(AB35)=2,CONCATENATE("Week ",LOOKUP(AB35,'Date by Week Number (2)'!$C$2:$FE$2,'Date by Week Number (2)'!$C$5:$FE$5)),"")</f>
      </c>
      <c r="AC34" s="51">
        <f>IF(WEEKDAY(AC35)=2,CONCATENATE("Week ",LOOKUP(AC35,'Date by Week Number (2)'!$C$2:$FE$2,'Date by Week Number (2)'!$C$5:$FE$5)),"")</f>
      </c>
      <c r="AD34" s="51">
        <f>IF(AD35="","",IF(WEEKDAY(AD35)=2,CONCATENATE("Week ",LOOKUP(AD35,'Date by Week Number (2)'!$C$2:$FE$2,'Date by Week Number (2)'!$C$5:$FE$5)),""))</f>
      </c>
      <c r="AE34" s="51">
        <f>IF(AE35="","",IF(WEEKDAY(AE35)=2,CONCATENATE("Week ",LOOKUP(AE35,'Date by Week Number (2)'!$C$2:$FE$2,'Date by Week Number (2)'!$C$5:$FE$5)),""))</f>
      </c>
      <c r="AF34" s="51">
        <f>IF(AF35="","",IF(WEEKDAY(AF35)=2,CONCATENATE("Week ",LOOKUP(AF35,'Date by Week Number (2)'!$C$2:$FE$2,'Date by Week Number (2)'!$C$5:$FE$5)),""))</f>
      </c>
      <c r="AG34"/>
      <c r="AH34"/>
      <c r="AI34"/>
      <c r="AJ34"/>
      <c r="AK34"/>
      <c r="AL34"/>
    </row>
    <row r="35" spans="1:38" s="6" customFormat="1" ht="14.25">
      <c r="A35" s="14"/>
      <c r="B35" s="12">
        <f>DATE(YEAR(A33),MONTH(A33),DAY(1))</f>
        <v>45352</v>
      </c>
      <c r="C35" s="13">
        <f aca="true" t="shared" si="17" ref="C35:AC35">B35+1</f>
        <v>45353</v>
      </c>
      <c r="D35" s="12">
        <f t="shared" si="17"/>
        <v>45354</v>
      </c>
      <c r="E35" s="13">
        <f t="shared" si="17"/>
        <v>45355</v>
      </c>
      <c r="F35" s="13">
        <f t="shared" si="17"/>
        <v>45356</v>
      </c>
      <c r="G35" s="13">
        <f t="shared" si="17"/>
        <v>45357</v>
      </c>
      <c r="H35" s="13">
        <f t="shared" si="17"/>
        <v>45358</v>
      </c>
      <c r="I35" s="13">
        <f t="shared" si="17"/>
        <v>45359</v>
      </c>
      <c r="J35" s="13">
        <f t="shared" si="17"/>
        <v>45360</v>
      </c>
      <c r="K35" s="12">
        <f t="shared" si="17"/>
        <v>45361</v>
      </c>
      <c r="L35" s="13">
        <f t="shared" si="17"/>
        <v>45362</v>
      </c>
      <c r="M35" s="13">
        <f t="shared" si="17"/>
        <v>45363</v>
      </c>
      <c r="N35" s="13">
        <f t="shared" si="17"/>
        <v>45364</v>
      </c>
      <c r="O35" s="13">
        <f t="shared" si="17"/>
        <v>45365</v>
      </c>
      <c r="P35" s="13">
        <f t="shared" si="17"/>
        <v>45366</v>
      </c>
      <c r="Q35" s="13">
        <f t="shared" si="17"/>
        <v>45367</v>
      </c>
      <c r="R35" s="12">
        <f t="shared" si="17"/>
        <v>45368</v>
      </c>
      <c r="S35" s="13">
        <f t="shared" si="17"/>
        <v>45369</v>
      </c>
      <c r="T35" s="13">
        <f t="shared" si="17"/>
        <v>45370</v>
      </c>
      <c r="U35" s="13">
        <f t="shared" si="17"/>
        <v>45371</v>
      </c>
      <c r="V35" s="13">
        <f t="shared" si="17"/>
        <v>45372</v>
      </c>
      <c r="W35" s="13">
        <f t="shared" si="17"/>
        <v>45373</v>
      </c>
      <c r="X35" s="13">
        <f t="shared" si="17"/>
        <v>45374</v>
      </c>
      <c r="Y35" s="12">
        <f t="shared" si="17"/>
        <v>45375</v>
      </c>
      <c r="Z35" s="13">
        <f t="shared" si="17"/>
        <v>45376</v>
      </c>
      <c r="AA35" s="13">
        <f t="shared" si="17"/>
        <v>45377</v>
      </c>
      <c r="AB35" s="13">
        <f t="shared" si="17"/>
        <v>45378</v>
      </c>
      <c r="AC35" s="13">
        <f t="shared" si="17"/>
        <v>45379</v>
      </c>
      <c r="AD35" s="13">
        <f>IF(DAY(H35+22)=1,"",DATE(YEAR(H35),MONTH(H35),DAY(H35+22)))</f>
        <v>45380</v>
      </c>
      <c r="AE35" s="13">
        <f>IF(DAY(H35+23)=1,"",IF(OR(NOT(MONTH(A33)=2),AND(MONTH(A33)=2,OR(MOD(YEAR(A33),400)=0,AND(MOD(YEAR(A33),4)=0,MOD(YEAR(A33),100)&lt;&gt;0)))),DATE(YEAR(AD35),MONTH(AD35),DAY(AD35+1)),IF(AND(MONTH(A33)=2,OR(C35="",D35="")),DATE(YEAR(AD35),MONTH(AD35),DAY(AD35+1)),"")))</f>
        <v>45381</v>
      </c>
      <c r="AF35" s="12">
        <f>IF(OR(DAY(H35+23)=1,DAY(H35+24)=1),"",IF(OR(NOT(MONTH(A33)=2),AND(MONTH(A33)=2,OR(MOD(YEAR(A33),400)=0,AND(MOD(YEAR(A33),4)=0,MOD(YEAR(A33),100)&lt;&gt;0)))),DATE(YEAR(AE35),MONTH(AE35),DAY(AE35+1)),IF(AND(MONTH(A33)=2,OR(C35="",D35="")),DATE(YEAR(AE35),MONTH(AE35),DAY(AE35+1)),"")))</f>
        <v>45382</v>
      </c>
      <c r="AG35"/>
      <c r="AH35"/>
      <c r="AI35"/>
      <c r="AJ35"/>
      <c r="AK35"/>
      <c r="AL35"/>
    </row>
    <row r="36" spans="1:38" s="6" customFormat="1" ht="14.25">
      <c r="A36" s="14"/>
      <c r="B36" s="4">
        <f aca="true" t="shared" si="18" ref="B36:G36">IF(B35="","",WEEKDAY(B35))</f>
        <v>6</v>
      </c>
      <c r="C36" s="2">
        <f t="shared" si="18"/>
        <v>7</v>
      </c>
      <c r="D36" s="2">
        <f t="shared" si="18"/>
        <v>1</v>
      </c>
      <c r="E36" s="2">
        <f t="shared" si="18"/>
        <v>2</v>
      </c>
      <c r="F36" s="2">
        <f t="shared" si="18"/>
        <v>3</v>
      </c>
      <c r="G36" s="2">
        <f t="shared" si="18"/>
        <v>4</v>
      </c>
      <c r="H36" s="2">
        <f aca="true" t="shared" si="19" ref="H36:AC36">WEEKDAY(H35)</f>
        <v>5</v>
      </c>
      <c r="I36" s="2">
        <f t="shared" si="19"/>
        <v>6</v>
      </c>
      <c r="J36" s="2">
        <f t="shared" si="19"/>
        <v>7</v>
      </c>
      <c r="K36" s="2">
        <f t="shared" si="19"/>
        <v>1</v>
      </c>
      <c r="L36" s="2">
        <f t="shared" si="19"/>
        <v>2</v>
      </c>
      <c r="M36" s="2">
        <f t="shared" si="19"/>
        <v>3</v>
      </c>
      <c r="N36" s="2">
        <f t="shared" si="19"/>
        <v>4</v>
      </c>
      <c r="O36" s="2">
        <f t="shared" si="19"/>
        <v>5</v>
      </c>
      <c r="P36" s="2">
        <f t="shared" si="19"/>
        <v>6</v>
      </c>
      <c r="Q36" s="2">
        <f t="shared" si="19"/>
        <v>7</v>
      </c>
      <c r="R36" s="2">
        <f t="shared" si="19"/>
        <v>1</v>
      </c>
      <c r="S36" s="2">
        <f t="shared" si="19"/>
        <v>2</v>
      </c>
      <c r="T36" s="2">
        <f t="shared" si="19"/>
        <v>3</v>
      </c>
      <c r="U36" s="2">
        <f t="shared" si="19"/>
        <v>4</v>
      </c>
      <c r="V36" s="2">
        <f t="shared" si="19"/>
        <v>5</v>
      </c>
      <c r="W36" s="2">
        <f t="shared" si="19"/>
        <v>6</v>
      </c>
      <c r="X36" s="2">
        <f t="shared" si="19"/>
        <v>7</v>
      </c>
      <c r="Y36" s="2">
        <f t="shared" si="19"/>
        <v>1</v>
      </c>
      <c r="Z36" s="2">
        <f t="shared" si="19"/>
        <v>2</v>
      </c>
      <c r="AA36" s="2">
        <f t="shared" si="19"/>
        <v>3</v>
      </c>
      <c r="AB36" s="2">
        <f t="shared" si="19"/>
        <v>4</v>
      </c>
      <c r="AC36" s="2">
        <f t="shared" si="19"/>
        <v>5</v>
      </c>
      <c r="AD36" s="2">
        <f>IF(AD35="","",WEEKDAY(AD35))</f>
        <v>6</v>
      </c>
      <c r="AE36" s="2">
        <f>IF(AE35="","",WEEKDAY(AE35))</f>
        <v>7</v>
      </c>
      <c r="AF36" s="2">
        <f>IF(AF35="","",WEEKDAY(AF35))</f>
        <v>1</v>
      </c>
      <c r="AG36"/>
      <c r="AH36"/>
      <c r="AI36"/>
      <c r="AJ36"/>
      <c r="AK36"/>
      <c r="AL36"/>
    </row>
    <row r="37" spans="1:42" s="6" customFormat="1" ht="13.5">
      <c r="A37" s="14"/>
      <c r="B37" s="7">
        <f aca="true" t="shared" si="20" ref="B37:AF37">IF(B35="","",IF(OR(WEEKDAY(B35)=1,WEEKDAY(B35)=7),"*",""))</f>
      </c>
      <c r="C37" s="7" t="str">
        <f t="shared" si="20"/>
        <v>*</v>
      </c>
      <c r="D37" s="7" t="str">
        <f t="shared" si="20"/>
        <v>*</v>
      </c>
      <c r="E37" s="7">
        <f t="shared" si="20"/>
      </c>
      <c r="F37" s="7">
        <f t="shared" si="20"/>
      </c>
      <c r="G37" s="7">
        <f t="shared" si="20"/>
      </c>
      <c r="H37" s="7">
        <f t="shared" si="20"/>
      </c>
      <c r="I37" s="7">
        <f t="shared" si="20"/>
      </c>
      <c r="J37" s="7" t="str">
        <f t="shared" si="20"/>
        <v>*</v>
      </c>
      <c r="K37" s="7" t="str">
        <f t="shared" si="20"/>
        <v>*</v>
      </c>
      <c r="L37" s="7">
        <f t="shared" si="20"/>
      </c>
      <c r="M37" s="7">
        <f t="shared" si="20"/>
      </c>
      <c r="N37" s="7">
        <f t="shared" si="20"/>
      </c>
      <c r="O37" s="7">
        <f t="shared" si="20"/>
      </c>
      <c r="P37" s="7">
        <f t="shared" si="20"/>
      </c>
      <c r="Q37" s="7" t="str">
        <f t="shared" si="20"/>
        <v>*</v>
      </c>
      <c r="R37" s="7" t="str">
        <f t="shared" si="20"/>
        <v>*</v>
      </c>
      <c r="S37" s="7">
        <f t="shared" si="20"/>
      </c>
      <c r="T37" s="7">
        <f t="shared" si="20"/>
      </c>
      <c r="U37" s="7">
        <f t="shared" si="20"/>
      </c>
      <c r="V37" s="7">
        <f t="shared" si="20"/>
      </c>
      <c r="W37" s="7">
        <f t="shared" si="20"/>
      </c>
      <c r="X37" s="7" t="str">
        <f t="shared" si="20"/>
        <v>*</v>
      </c>
      <c r="Y37" s="7" t="str">
        <f t="shared" si="20"/>
        <v>*</v>
      </c>
      <c r="Z37" s="7">
        <f t="shared" si="20"/>
      </c>
      <c r="AA37" s="7">
        <f t="shared" si="20"/>
      </c>
      <c r="AB37" s="7">
        <f t="shared" si="20"/>
      </c>
      <c r="AC37" s="7">
        <f t="shared" si="20"/>
      </c>
      <c r="AD37" s="7">
        <f t="shared" si="20"/>
      </c>
      <c r="AE37" s="7" t="str">
        <f t="shared" si="20"/>
        <v>*</v>
      </c>
      <c r="AF37" s="7" t="str">
        <f t="shared" si="20"/>
        <v>*</v>
      </c>
      <c r="AG37"/>
      <c r="AH37"/>
      <c r="AI37"/>
      <c r="AJ37"/>
      <c r="AK37"/>
      <c r="AL37"/>
      <c r="AO37" s="6">
        <v>1</v>
      </c>
      <c r="AP37" s="6">
        <v>1</v>
      </c>
    </row>
    <row r="38" spans="1:42" s="6" customFormat="1" ht="13.5">
      <c r="A38" s="14"/>
      <c r="B38" s="7">
        <f aca="true" t="shared" si="21" ref="B38:AF38">IF(B35="","",IF(OR(WEEKDAY(B35)=1,WEEKDAY(B35)=7),"*",""))</f>
      </c>
      <c r="C38" s="7" t="str">
        <f t="shared" si="21"/>
        <v>*</v>
      </c>
      <c r="D38" s="7" t="str">
        <f t="shared" si="21"/>
        <v>*</v>
      </c>
      <c r="E38" s="7">
        <f t="shared" si="21"/>
      </c>
      <c r="F38" s="7">
        <f t="shared" si="21"/>
      </c>
      <c r="G38" s="7">
        <f t="shared" si="21"/>
      </c>
      <c r="H38" s="7">
        <f t="shared" si="21"/>
      </c>
      <c r="I38" s="7">
        <f t="shared" si="21"/>
      </c>
      <c r="J38" s="7" t="str">
        <f t="shared" si="21"/>
        <v>*</v>
      </c>
      <c r="K38" s="7" t="str">
        <f t="shared" si="21"/>
        <v>*</v>
      </c>
      <c r="L38" s="7">
        <f t="shared" si="21"/>
      </c>
      <c r="M38" s="7">
        <f t="shared" si="21"/>
      </c>
      <c r="N38" s="7">
        <f t="shared" si="21"/>
      </c>
      <c r="O38" s="7">
        <f t="shared" si="21"/>
      </c>
      <c r="P38" s="7">
        <f t="shared" si="21"/>
      </c>
      <c r="Q38" s="7" t="str">
        <f t="shared" si="21"/>
        <v>*</v>
      </c>
      <c r="R38" s="7" t="str">
        <f t="shared" si="21"/>
        <v>*</v>
      </c>
      <c r="S38" s="7">
        <f t="shared" si="21"/>
      </c>
      <c r="T38" s="7">
        <f t="shared" si="21"/>
      </c>
      <c r="U38" s="7">
        <f t="shared" si="21"/>
      </c>
      <c r="V38" s="7">
        <f t="shared" si="21"/>
      </c>
      <c r="W38" s="7">
        <f t="shared" si="21"/>
      </c>
      <c r="X38" s="7" t="str">
        <f t="shared" si="21"/>
        <v>*</v>
      </c>
      <c r="Y38" s="7" t="str">
        <f t="shared" si="21"/>
        <v>*</v>
      </c>
      <c r="Z38" s="7">
        <f t="shared" si="21"/>
      </c>
      <c r="AA38" s="7">
        <f t="shared" si="21"/>
      </c>
      <c r="AB38" s="7">
        <f t="shared" si="21"/>
      </c>
      <c r="AC38" s="7">
        <f t="shared" si="21"/>
      </c>
      <c r="AD38" s="7">
        <f t="shared" si="21"/>
      </c>
      <c r="AE38" s="7" t="str">
        <f t="shared" si="21"/>
        <v>*</v>
      </c>
      <c r="AF38" s="7" t="str">
        <f t="shared" si="21"/>
        <v>*</v>
      </c>
      <c r="AG38"/>
      <c r="AH38"/>
      <c r="AI38"/>
      <c r="AJ38"/>
      <c r="AK38"/>
      <c r="AL38"/>
      <c r="AO38" s="6">
        <v>2</v>
      </c>
      <c r="AP38" s="6">
        <v>2</v>
      </c>
    </row>
    <row r="39" spans="1:42" s="6" customFormat="1" ht="13.5">
      <c r="A39" s="14"/>
      <c r="B39" s="7">
        <f aca="true" t="shared" si="22" ref="B39:AF39">IF(B35="","",IF(OR(WEEKDAY(B35)=1,WEEKDAY(B35)=7),"*",""))</f>
      </c>
      <c r="C39" s="7" t="str">
        <f t="shared" si="22"/>
        <v>*</v>
      </c>
      <c r="D39" s="7" t="str">
        <f t="shared" si="22"/>
        <v>*</v>
      </c>
      <c r="E39" s="7">
        <f t="shared" si="22"/>
      </c>
      <c r="F39" s="7">
        <f t="shared" si="22"/>
      </c>
      <c r="G39" s="7">
        <f t="shared" si="22"/>
      </c>
      <c r="H39" s="7">
        <f t="shared" si="22"/>
      </c>
      <c r="I39" s="7">
        <f t="shared" si="22"/>
      </c>
      <c r="J39" s="7" t="str">
        <f t="shared" si="22"/>
        <v>*</v>
      </c>
      <c r="K39" s="7" t="str">
        <f t="shared" si="22"/>
        <v>*</v>
      </c>
      <c r="L39" s="7">
        <f t="shared" si="22"/>
      </c>
      <c r="M39" s="7">
        <f t="shared" si="22"/>
      </c>
      <c r="N39" s="7">
        <f t="shared" si="22"/>
      </c>
      <c r="O39" s="7">
        <f t="shared" si="22"/>
      </c>
      <c r="P39" s="7">
        <f t="shared" si="22"/>
      </c>
      <c r="Q39" s="7" t="str">
        <f t="shared" si="22"/>
        <v>*</v>
      </c>
      <c r="R39" s="7" t="str">
        <f t="shared" si="22"/>
        <v>*</v>
      </c>
      <c r="S39" s="7">
        <f t="shared" si="22"/>
      </c>
      <c r="T39" s="7">
        <f t="shared" si="22"/>
      </c>
      <c r="U39" s="7">
        <f t="shared" si="22"/>
      </c>
      <c r="V39" s="7">
        <f t="shared" si="22"/>
      </c>
      <c r="W39" s="7">
        <f t="shared" si="22"/>
      </c>
      <c r="X39" s="7" t="str">
        <f t="shared" si="22"/>
        <v>*</v>
      </c>
      <c r="Y39" s="7" t="str">
        <f t="shared" si="22"/>
        <v>*</v>
      </c>
      <c r="Z39" s="7">
        <f t="shared" si="22"/>
      </c>
      <c r="AA39" s="7">
        <f t="shared" si="22"/>
      </c>
      <c r="AB39" s="7">
        <f t="shared" si="22"/>
      </c>
      <c r="AC39" s="7">
        <f t="shared" si="22"/>
      </c>
      <c r="AD39" s="7">
        <f t="shared" si="22"/>
      </c>
      <c r="AE39" s="7" t="str">
        <f t="shared" si="22"/>
        <v>*</v>
      </c>
      <c r="AF39" s="7" t="str">
        <f t="shared" si="22"/>
        <v>*</v>
      </c>
      <c r="AG39"/>
      <c r="AH39"/>
      <c r="AI39"/>
      <c r="AJ39"/>
      <c r="AK39"/>
      <c r="AL39"/>
      <c r="AO39" s="6">
        <v>3</v>
      </c>
      <c r="AP39" s="6">
        <v>3</v>
      </c>
    </row>
    <row r="40" spans="1:42" s="6" customFormat="1" ht="13.5">
      <c r="A40" s="14"/>
      <c r="B40" s="7">
        <f aca="true" t="shared" si="23" ref="B40:AF40">IF(B35="","",IF(OR(WEEKDAY(B35)=1,WEEKDAY(B35)=7),"*",""))</f>
      </c>
      <c r="C40" s="7" t="str">
        <f t="shared" si="23"/>
        <v>*</v>
      </c>
      <c r="D40" s="7" t="str">
        <f t="shared" si="23"/>
        <v>*</v>
      </c>
      <c r="E40" s="7">
        <f t="shared" si="23"/>
      </c>
      <c r="F40" s="7">
        <f t="shared" si="23"/>
      </c>
      <c r="G40" s="7">
        <f t="shared" si="23"/>
      </c>
      <c r="H40" s="7">
        <f t="shared" si="23"/>
      </c>
      <c r="I40" s="7">
        <f t="shared" si="23"/>
      </c>
      <c r="J40" s="7" t="str">
        <f t="shared" si="23"/>
        <v>*</v>
      </c>
      <c r="K40" s="7" t="str">
        <f t="shared" si="23"/>
        <v>*</v>
      </c>
      <c r="L40" s="7">
        <f t="shared" si="23"/>
      </c>
      <c r="M40" s="7">
        <f t="shared" si="23"/>
      </c>
      <c r="N40" s="7">
        <f t="shared" si="23"/>
      </c>
      <c r="O40" s="7">
        <f t="shared" si="23"/>
      </c>
      <c r="P40" s="7">
        <f t="shared" si="23"/>
      </c>
      <c r="Q40" s="7" t="str">
        <f t="shared" si="23"/>
        <v>*</v>
      </c>
      <c r="R40" s="7" t="str">
        <f t="shared" si="23"/>
        <v>*</v>
      </c>
      <c r="S40" s="7">
        <f t="shared" si="23"/>
      </c>
      <c r="T40" s="7">
        <f t="shared" si="23"/>
      </c>
      <c r="U40" s="7">
        <f t="shared" si="23"/>
      </c>
      <c r="V40" s="7">
        <f t="shared" si="23"/>
      </c>
      <c r="W40" s="7">
        <f t="shared" si="23"/>
      </c>
      <c r="X40" s="7" t="str">
        <f t="shared" si="23"/>
        <v>*</v>
      </c>
      <c r="Y40" s="7" t="str">
        <f t="shared" si="23"/>
        <v>*</v>
      </c>
      <c r="Z40" s="7">
        <f t="shared" si="23"/>
      </c>
      <c r="AA40" s="7">
        <f t="shared" si="23"/>
      </c>
      <c r="AB40" s="7">
        <f t="shared" si="23"/>
      </c>
      <c r="AC40" s="7">
        <f t="shared" si="23"/>
      </c>
      <c r="AD40" s="7">
        <f t="shared" si="23"/>
      </c>
      <c r="AE40" s="7" t="str">
        <f t="shared" si="23"/>
        <v>*</v>
      </c>
      <c r="AF40" s="7" t="str">
        <f t="shared" si="23"/>
        <v>*</v>
      </c>
      <c r="AG40"/>
      <c r="AH40"/>
      <c r="AI40"/>
      <c r="AJ40"/>
      <c r="AK40"/>
      <c r="AL40"/>
      <c r="AO40" s="6">
        <v>4</v>
      </c>
      <c r="AP40" s="6">
        <v>4</v>
      </c>
    </row>
    <row r="41" spans="1:42" s="6" customFormat="1" ht="13.5">
      <c r="A41" s="14"/>
      <c r="B41" s="7">
        <f aca="true" t="shared" si="24" ref="B41:AF41">IF(B35="","",IF(OR(WEEKDAY(B35)=1,WEEKDAY(B35)=7),"*",""))</f>
      </c>
      <c r="C41" s="7" t="str">
        <f t="shared" si="24"/>
        <v>*</v>
      </c>
      <c r="D41" s="7" t="str">
        <f t="shared" si="24"/>
        <v>*</v>
      </c>
      <c r="E41" s="7">
        <f t="shared" si="24"/>
      </c>
      <c r="F41" s="7">
        <f t="shared" si="24"/>
      </c>
      <c r="G41" s="7">
        <f t="shared" si="24"/>
      </c>
      <c r="H41" s="7">
        <f t="shared" si="24"/>
      </c>
      <c r="I41" s="7">
        <f t="shared" si="24"/>
      </c>
      <c r="J41" s="7" t="str">
        <f t="shared" si="24"/>
        <v>*</v>
      </c>
      <c r="K41" s="7" t="str">
        <f t="shared" si="24"/>
        <v>*</v>
      </c>
      <c r="L41" s="7">
        <f t="shared" si="24"/>
      </c>
      <c r="M41" s="7">
        <f t="shared" si="24"/>
      </c>
      <c r="N41" s="7">
        <f t="shared" si="24"/>
      </c>
      <c r="O41" s="7">
        <f t="shared" si="24"/>
      </c>
      <c r="P41" s="7">
        <f t="shared" si="24"/>
      </c>
      <c r="Q41" s="7" t="str">
        <f t="shared" si="24"/>
        <v>*</v>
      </c>
      <c r="R41" s="7" t="str">
        <f t="shared" si="24"/>
        <v>*</v>
      </c>
      <c r="S41" s="7">
        <f t="shared" si="24"/>
      </c>
      <c r="T41" s="7">
        <f t="shared" si="24"/>
      </c>
      <c r="U41" s="7">
        <f t="shared" si="24"/>
      </c>
      <c r="V41" s="7">
        <f t="shared" si="24"/>
      </c>
      <c r="W41" s="7">
        <f t="shared" si="24"/>
      </c>
      <c r="X41" s="7" t="str">
        <f t="shared" si="24"/>
        <v>*</v>
      </c>
      <c r="Y41" s="7" t="str">
        <f t="shared" si="24"/>
        <v>*</v>
      </c>
      <c r="Z41" s="7">
        <f t="shared" si="24"/>
      </c>
      <c r="AA41" s="7">
        <f t="shared" si="24"/>
      </c>
      <c r="AB41" s="7">
        <f t="shared" si="24"/>
      </c>
      <c r="AC41" s="7">
        <f t="shared" si="24"/>
      </c>
      <c r="AD41" s="7">
        <f t="shared" si="24"/>
      </c>
      <c r="AE41" s="7" t="str">
        <f t="shared" si="24"/>
        <v>*</v>
      </c>
      <c r="AF41" s="7" t="str">
        <f t="shared" si="24"/>
        <v>*</v>
      </c>
      <c r="AG41"/>
      <c r="AH41"/>
      <c r="AI41"/>
      <c r="AJ41"/>
      <c r="AK41"/>
      <c r="AL41"/>
      <c r="AO41" s="6">
        <v>5</v>
      </c>
      <c r="AP41" s="6">
        <v>5</v>
      </c>
    </row>
    <row r="42" spans="1:42" s="6" customFormat="1" ht="13.5">
      <c r="A42" s="14"/>
      <c r="B42" s="7">
        <f aca="true" t="shared" si="25" ref="B42:AF42">IF(B35="","",IF(OR(WEEKDAY(B35)=1,WEEKDAY(B35)=7),"*",""))</f>
      </c>
      <c r="C42" s="7" t="str">
        <f t="shared" si="25"/>
        <v>*</v>
      </c>
      <c r="D42" s="7" t="str">
        <f t="shared" si="25"/>
        <v>*</v>
      </c>
      <c r="E42" s="7">
        <f t="shared" si="25"/>
      </c>
      <c r="F42" s="7">
        <f t="shared" si="25"/>
      </c>
      <c r="G42" s="7">
        <f t="shared" si="25"/>
      </c>
      <c r="H42" s="7">
        <f t="shared" si="25"/>
      </c>
      <c r="I42" s="7">
        <f t="shared" si="25"/>
      </c>
      <c r="J42" s="7" t="str">
        <f t="shared" si="25"/>
        <v>*</v>
      </c>
      <c r="K42" s="7" t="str">
        <f t="shared" si="25"/>
        <v>*</v>
      </c>
      <c r="L42" s="7">
        <f t="shared" si="25"/>
      </c>
      <c r="M42" s="7">
        <f t="shared" si="25"/>
      </c>
      <c r="N42" s="7">
        <f t="shared" si="25"/>
      </c>
      <c r="O42" s="7">
        <f t="shared" si="25"/>
      </c>
      <c r="P42" s="7">
        <f t="shared" si="25"/>
      </c>
      <c r="Q42" s="7" t="str">
        <f t="shared" si="25"/>
        <v>*</v>
      </c>
      <c r="R42" s="7" t="str">
        <f t="shared" si="25"/>
        <v>*</v>
      </c>
      <c r="S42" s="7">
        <f t="shared" si="25"/>
      </c>
      <c r="T42" s="7">
        <f t="shared" si="25"/>
      </c>
      <c r="U42" s="7">
        <f t="shared" si="25"/>
      </c>
      <c r="V42" s="7">
        <f t="shared" si="25"/>
      </c>
      <c r="W42" s="7">
        <f t="shared" si="25"/>
      </c>
      <c r="X42" s="7" t="str">
        <f t="shared" si="25"/>
        <v>*</v>
      </c>
      <c r="Y42" s="7" t="str">
        <f t="shared" si="25"/>
        <v>*</v>
      </c>
      <c r="Z42" s="7">
        <f t="shared" si="25"/>
      </c>
      <c r="AA42" s="7">
        <f t="shared" si="25"/>
      </c>
      <c r="AB42" s="7">
        <f t="shared" si="25"/>
      </c>
      <c r="AC42" s="7">
        <f t="shared" si="25"/>
      </c>
      <c r="AD42" s="7">
        <f t="shared" si="25"/>
      </c>
      <c r="AE42" s="7" t="str">
        <f t="shared" si="25"/>
        <v>*</v>
      </c>
      <c r="AF42" s="7" t="str">
        <f t="shared" si="25"/>
        <v>*</v>
      </c>
      <c r="AG42"/>
      <c r="AH42"/>
      <c r="AI42"/>
      <c r="AJ42"/>
      <c r="AK42"/>
      <c r="AL42"/>
      <c r="AO42" s="6">
        <v>6</v>
      </c>
      <c r="AP42" s="6">
        <v>6</v>
      </c>
    </row>
    <row r="43" spans="1:42" s="6" customFormat="1" ht="13.5">
      <c r="A43" s="14"/>
      <c r="B43" s="7">
        <f aca="true" t="shared" si="26" ref="B43:AF43">IF(B35="","",IF(OR(WEEKDAY(B35)=1,WEEKDAY(B35)=7),"*",""))</f>
      </c>
      <c r="C43" s="7" t="str">
        <f t="shared" si="26"/>
        <v>*</v>
      </c>
      <c r="D43" s="7" t="str">
        <f t="shared" si="26"/>
        <v>*</v>
      </c>
      <c r="E43" s="7">
        <f t="shared" si="26"/>
      </c>
      <c r="F43" s="7">
        <f t="shared" si="26"/>
      </c>
      <c r="G43" s="7">
        <f t="shared" si="26"/>
      </c>
      <c r="H43" s="7">
        <f t="shared" si="26"/>
      </c>
      <c r="I43" s="7">
        <f t="shared" si="26"/>
      </c>
      <c r="J43" s="7" t="str">
        <f t="shared" si="26"/>
        <v>*</v>
      </c>
      <c r="K43" s="7" t="str">
        <f t="shared" si="26"/>
        <v>*</v>
      </c>
      <c r="L43" s="7">
        <f t="shared" si="26"/>
      </c>
      <c r="M43" s="7">
        <f t="shared" si="26"/>
      </c>
      <c r="N43" s="7">
        <f t="shared" si="26"/>
      </c>
      <c r="O43" s="7">
        <f t="shared" si="26"/>
      </c>
      <c r="P43" s="7">
        <f t="shared" si="26"/>
      </c>
      <c r="Q43" s="7" t="str">
        <f t="shared" si="26"/>
        <v>*</v>
      </c>
      <c r="R43" s="7" t="str">
        <f t="shared" si="26"/>
        <v>*</v>
      </c>
      <c r="S43" s="7">
        <f t="shared" si="26"/>
      </c>
      <c r="T43" s="7">
        <f t="shared" si="26"/>
      </c>
      <c r="U43" s="7">
        <f t="shared" si="26"/>
      </c>
      <c r="V43" s="7">
        <f t="shared" si="26"/>
      </c>
      <c r="W43" s="7">
        <f t="shared" si="26"/>
      </c>
      <c r="X43" s="7" t="str">
        <f t="shared" si="26"/>
        <v>*</v>
      </c>
      <c r="Y43" s="7" t="str">
        <f t="shared" si="26"/>
        <v>*</v>
      </c>
      <c r="Z43" s="7">
        <f t="shared" si="26"/>
      </c>
      <c r="AA43" s="7">
        <f t="shared" si="26"/>
      </c>
      <c r="AB43" s="7">
        <f t="shared" si="26"/>
      </c>
      <c r="AC43" s="7">
        <f t="shared" si="26"/>
      </c>
      <c r="AD43" s="7">
        <f t="shared" si="26"/>
      </c>
      <c r="AE43" s="7" t="str">
        <f t="shared" si="26"/>
        <v>*</v>
      </c>
      <c r="AF43" s="7" t="str">
        <f t="shared" si="26"/>
        <v>*</v>
      </c>
      <c r="AG43"/>
      <c r="AH43"/>
      <c r="AI43"/>
      <c r="AJ43"/>
      <c r="AK43"/>
      <c r="AL43"/>
      <c r="AO43" s="6">
        <v>7</v>
      </c>
      <c r="AP43" s="6">
        <v>7</v>
      </c>
    </row>
    <row r="44" spans="1:42" s="6" customFormat="1" ht="13.5">
      <c r="A44" s="14"/>
      <c r="B44" s="7">
        <f aca="true" t="shared" si="27" ref="B44:AF44">IF(B35="","",IF(OR(WEEKDAY(B35)=1,WEEKDAY(B35)=7),"*",""))</f>
      </c>
      <c r="C44" s="7" t="str">
        <f t="shared" si="27"/>
        <v>*</v>
      </c>
      <c r="D44" s="7" t="str">
        <f t="shared" si="27"/>
        <v>*</v>
      </c>
      <c r="E44" s="7">
        <f t="shared" si="27"/>
      </c>
      <c r="F44" s="7">
        <f t="shared" si="27"/>
      </c>
      <c r="G44" s="7">
        <f t="shared" si="27"/>
      </c>
      <c r="H44" s="7">
        <f t="shared" si="27"/>
      </c>
      <c r="I44" s="7">
        <f t="shared" si="27"/>
      </c>
      <c r="J44" s="7" t="str">
        <f t="shared" si="27"/>
        <v>*</v>
      </c>
      <c r="K44" s="7" t="str">
        <f t="shared" si="27"/>
        <v>*</v>
      </c>
      <c r="L44" s="7">
        <f t="shared" si="27"/>
      </c>
      <c r="M44" s="7">
        <f t="shared" si="27"/>
      </c>
      <c r="N44" s="7">
        <f t="shared" si="27"/>
      </c>
      <c r="O44" s="7">
        <f t="shared" si="27"/>
      </c>
      <c r="P44" s="7">
        <f t="shared" si="27"/>
      </c>
      <c r="Q44" s="7" t="str">
        <f t="shared" si="27"/>
        <v>*</v>
      </c>
      <c r="R44" s="7" t="str">
        <f t="shared" si="27"/>
        <v>*</v>
      </c>
      <c r="S44" s="7">
        <f t="shared" si="27"/>
      </c>
      <c r="T44" s="7">
        <f t="shared" si="27"/>
      </c>
      <c r="U44" s="7">
        <f t="shared" si="27"/>
      </c>
      <c r="V44" s="7">
        <f t="shared" si="27"/>
      </c>
      <c r="W44" s="7">
        <f t="shared" si="27"/>
      </c>
      <c r="X44" s="7" t="str">
        <f t="shared" si="27"/>
        <v>*</v>
      </c>
      <c r="Y44" s="7" t="str">
        <f t="shared" si="27"/>
        <v>*</v>
      </c>
      <c r="Z44" s="7">
        <f t="shared" si="27"/>
      </c>
      <c r="AA44" s="7">
        <f t="shared" si="27"/>
      </c>
      <c r="AB44" s="7">
        <f t="shared" si="27"/>
      </c>
      <c r="AC44" s="7">
        <f t="shared" si="27"/>
      </c>
      <c r="AD44" s="7">
        <f t="shared" si="27"/>
      </c>
      <c r="AE44" s="7" t="str">
        <f t="shared" si="27"/>
        <v>*</v>
      </c>
      <c r="AF44" s="7" t="str">
        <f t="shared" si="27"/>
        <v>*</v>
      </c>
      <c r="AG44"/>
      <c r="AH44"/>
      <c r="AI44"/>
      <c r="AJ44"/>
      <c r="AK44"/>
      <c r="AL44"/>
      <c r="AO44" s="6">
        <v>8</v>
      </c>
      <c r="AP44" s="6">
        <v>8</v>
      </c>
    </row>
    <row r="45" spans="1:42" s="6" customFormat="1" ht="13.5">
      <c r="A45" s="14"/>
      <c r="B45" s="7">
        <f aca="true" t="shared" si="28" ref="B45:AF45">IF(B35="","",IF(OR(WEEKDAY(B35)=1,WEEKDAY(B35)=7),"*",""))</f>
      </c>
      <c r="C45" s="7" t="str">
        <f t="shared" si="28"/>
        <v>*</v>
      </c>
      <c r="D45" s="7" t="str">
        <f t="shared" si="28"/>
        <v>*</v>
      </c>
      <c r="E45" s="7">
        <f t="shared" si="28"/>
      </c>
      <c r="F45" s="7">
        <f t="shared" si="28"/>
      </c>
      <c r="G45" s="7">
        <f t="shared" si="28"/>
      </c>
      <c r="H45" s="7">
        <f t="shared" si="28"/>
      </c>
      <c r="I45" s="7">
        <f t="shared" si="28"/>
      </c>
      <c r="J45" s="7" t="str">
        <f t="shared" si="28"/>
        <v>*</v>
      </c>
      <c r="K45" s="7" t="str">
        <f t="shared" si="28"/>
        <v>*</v>
      </c>
      <c r="L45" s="7">
        <f t="shared" si="28"/>
      </c>
      <c r="M45" s="7">
        <f t="shared" si="28"/>
      </c>
      <c r="N45" s="7">
        <f t="shared" si="28"/>
      </c>
      <c r="O45" s="7">
        <f t="shared" si="28"/>
      </c>
      <c r="P45" s="7">
        <f t="shared" si="28"/>
      </c>
      <c r="Q45" s="7" t="str">
        <f t="shared" si="28"/>
        <v>*</v>
      </c>
      <c r="R45" s="7" t="str">
        <f t="shared" si="28"/>
        <v>*</v>
      </c>
      <c r="S45" s="7">
        <f t="shared" si="28"/>
      </c>
      <c r="T45" s="7">
        <f t="shared" si="28"/>
      </c>
      <c r="U45" s="7">
        <f t="shared" si="28"/>
      </c>
      <c r="V45" s="7">
        <f t="shared" si="28"/>
      </c>
      <c r="W45" s="7">
        <f t="shared" si="28"/>
      </c>
      <c r="X45" s="7" t="str">
        <f t="shared" si="28"/>
        <v>*</v>
      </c>
      <c r="Y45" s="7" t="str">
        <f t="shared" si="28"/>
        <v>*</v>
      </c>
      <c r="Z45" s="7">
        <f t="shared" si="28"/>
      </c>
      <c r="AA45" s="7">
        <f t="shared" si="28"/>
      </c>
      <c r="AB45" s="7">
        <f t="shared" si="28"/>
      </c>
      <c r="AC45" s="7">
        <f t="shared" si="28"/>
      </c>
      <c r="AD45" s="7">
        <f t="shared" si="28"/>
      </c>
      <c r="AE45" s="7" t="str">
        <f t="shared" si="28"/>
        <v>*</v>
      </c>
      <c r="AF45" s="7" t="str">
        <f t="shared" si="28"/>
        <v>*</v>
      </c>
      <c r="AG45"/>
      <c r="AH45"/>
      <c r="AI45"/>
      <c r="AJ45"/>
      <c r="AK45"/>
      <c r="AL45"/>
      <c r="AO45" s="6">
        <v>9</v>
      </c>
      <c r="AP45" s="6">
        <v>9</v>
      </c>
    </row>
    <row r="46" spans="1:42" s="6" customFormat="1" ht="13.5">
      <c r="A46" s="14"/>
      <c r="B46" s="7">
        <f aca="true" t="shared" si="29" ref="B46:AF46">IF(B35="","",IF(OR(WEEKDAY(B35)=1,WEEKDAY(B35)=7),"*",""))</f>
      </c>
      <c r="C46" s="7" t="str">
        <f t="shared" si="29"/>
        <v>*</v>
      </c>
      <c r="D46" s="7" t="str">
        <f t="shared" si="29"/>
        <v>*</v>
      </c>
      <c r="E46" s="7">
        <f t="shared" si="29"/>
      </c>
      <c r="F46" s="7">
        <f t="shared" si="29"/>
      </c>
      <c r="G46" s="7">
        <f t="shared" si="29"/>
      </c>
      <c r="H46" s="7">
        <f t="shared" si="29"/>
      </c>
      <c r="I46" s="7">
        <f t="shared" si="29"/>
      </c>
      <c r="J46" s="7" t="str">
        <f t="shared" si="29"/>
        <v>*</v>
      </c>
      <c r="K46" s="7" t="str">
        <f t="shared" si="29"/>
        <v>*</v>
      </c>
      <c r="L46" s="7">
        <f t="shared" si="29"/>
      </c>
      <c r="M46" s="7">
        <f t="shared" si="29"/>
      </c>
      <c r="N46" s="7">
        <f t="shared" si="29"/>
      </c>
      <c r="O46" s="7">
        <f t="shared" si="29"/>
      </c>
      <c r="P46" s="7">
        <f t="shared" si="29"/>
      </c>
      <c r="Q46" s="7" t="str">
        <f t="shared" si="29"/>
        <v>*</v>
      </c>
      <c r="R46" s="7" t="str">
        <f t="shared" si="29"/>
        <v>*</v>
      </c>
      <c r="S46" s="7">
        <f t="shared" si="29"/>
      </c>
      <c r="T46" s="7">
        <f t="shared" si="29"/>
      </c>
      <c r="U46" s="7">
        <f t="shared" si="29"/>
      </c>
      <c r="V46" s="7">
        <f t="shared" si="29"/>
      </c>
      <c r="W46" s="7">
        <f t="shared" si="29"/>
      </c>
      <c r="X46" s="7" t="str">
        <f t="shared" si="29"/>
        <v>*</v>
      </c>
      <c r="Y46" s="7" t="str">
        <f t="shared" si="29"/>
        <v>*</v>
      </c>
      <c r="Z46" s="7">
        <f t="shared" si="29"/>
      </c>
      <c r="AA46" s="7">
        <f t="shared" si="29"/>
      </c>
      <c r="AB46" s="7">
        <f t="shared" si="29"/>
      </c>
      <c r="AC46" s="7">
        <f t="shared" si="29"/>
      </c>
      <c r="AD46" s="7">
        <f t="shared" si="29"/>
      </c>
      <c r="AE46" s="7" t="str">
        <f t="shared" si="29"/>
        <v>*</v>
      </c>
      <c r="AF46" s="7" t="str">
        <f t="shared" si="29"/>
        <v>*</v>
      </c>
      <c r="AG46"/>
      <c r="AH46"/>
      <c r="AI46"/>
      <c r="AJ46"/>
      <c r="AK46"/>
      <c r="AL46"/>
      <c r="AO46" s="6">
        <v>10</v>
      </c>
      <c r="AP46" s="6">
        <v>10</v>
      </c>
    </row>
    <row r="47" spans="1:42" s="6" customFormat="1" ht="13.5">
      <c r="A47" s="14"/>
      <c r="B47" s="7">
        <f aca="true" t="shared" si="30" ref="B47:AF47">IF(B35="","",IF(OR(WEEKDAY(B35)=1,WEEKDAY(B35)=7),"*",""))</f>
      </c>
      <c r="C47" s="7" t="str">
        <f t="shared" si="30"/>
        <v>*</v>
      </c>
      <c r="D47" s="7" t="str">
        <f t="shared" si="30"/>
        <v>*</v>
      </c>
      <c r="E47" s="7">
        <f t="shared" si="30"/>
      </c>
      <c r="F47" s="7">
        <f t="shared" si="30"/>
      </c>
      <c r="G47" s="7">
        <f t="shared" si="30"/>
      </c>
      <c r="H47" s="7">
        <f t="shared" si="30"/>
      </c>
      <c r="I47" s="7">
        <f t="shared" si="30"/>
      </c>
      <c r="J47" s="7" t="str">
        <f t="shared" si="30"/>
        <v>*</v>
      </c>
      <c r="K47" s="7" t="str">
        <f t="shared" si="30"/>
        <v>*</v>
      </c>
      <c r="L47" s="7">
        <f t="shared" si="30"/>
      </c>
      <c r="M47" s="7">
        <f t="shared" si="30"/>
      </c>
      <c r="N47" s="7">
        <f t="shared" si="30"/>
      </c>
      <c r="O47" s="7">
        <f t="shared" si="30"/>
      </c>
      <c r="P47" s="7">
        <f t="shared" si="30"/>
      </c>
      <c r="Q47" s="7" t="str">
        <f t="shared" si="30"/>
        <v>*</v>
      </c>
      <c r="R47" s="7" t="str">
        <f t="shared" si="30"/>
        <v>*</v>
      </c>
      <c r="S47" s="7">
        <f t="shared" si="30"/>
      </c>
      <c r="T47" s="7">
        <f t="shared" si="30"/>
      </c>
      <c r="U47" s="7">
        <f t="shared" si="30"/>
      </c>
      <c r="V47" s="7">
        <f t="shared" si="30"/>
      </c>
      <c r="W47" s="7">
        <f t="shared" si="30"/>
      </c>
      <c r="X47" s="7" t="str">
        <f t="shared" si="30"/>
        <v>*</v>
      </c>
      <c r="Y47" s="7" t="str">
        <f t="shared" si="30"/>
        <v>*</v>
      </c>
      <c r="Z47" s="7">
        <f t="shared" si="30"/>
      </c>
      <c r="AA47" s="7">
        <f t="shared" si="30"/>
      </c>
      <c r="AB47" s="7">
        <f t="shared" si="30"/>
      </c>
      <c r="AC47" s="7">
        <f t="shared" si="30"/>
      </c>
      <c r="AD47" s="7">
        <f t="shared" si="30"/>
      </c>
      <c r="AE47" s="7" t="str">
        <f t="shared" si="30"/>
        <v>*</v>
      </c>
      <c r="AF47" s="7" t="str">
        <f t="shared" si="30"/>
        <v>*</v>
      </c>
      <c r="AG47"/>
      <c r="AH47"/>
      <c r="AI47"/>
      <c r="AJ47"/>
      <c r="AK47"/>
      <c r="AL47"/>
      <c r="AO47" s="6">
        <v>11</v>
      </c>
      <c r="AP47" s="6">
        <v>11</v>
      </c>
    </row>
    <row r="48" spans="1:42" s="6" customFormat="1" ht="13.5">
      <c r="A48" s="14"/>
      <c r="B48" s="7">
        <f aca="true" t="shared" si="31" ref="B48:AF48">IF(B35="","",IF(OR(WEEKDAY(B35)=1,WEEKDAY(B35)=7),"*",""))</f>
      </c>
      <c r="C48" s="7" t="str">
        <f t="shared" si="31"/>
        <v>*</v>
      </c>
      <c r="D48" s="7" t="str">
        <f t="shared" si="31"/>
        <v>*</v>
      </c>
      <c r="E48" s="7">
        <f t="shared" si="31"/>
      </c>
      <c r="F48" s="7">
        <f t="shared" si="31"/>
      </c>
      <c r="G48" s="7">
        <f t="shared" si="31"/>
      </c>
      <c r="H48" s="7">
        <f t="shared" si="31"/>
      </c>
      <c r="I48" s="7">
        <f t="shared" si="31"/>
      </c>
      <c r="J48" s="7" t="str">
        <f t="shared" si="31"/>
        <v>*</v>
      </c>
      <c r="K48" s="7" t="str">
        <f t="shared" si="31"/>
        <v>*</v>
      </c>
      <c r="L48" s="7">
        <f t="shared" si="31"/>
      </c>
      <c r="M48" s="7">
        <f t="shared" si="31"/>
      </c>
      <c r="N48" s="7">
        <f t="shared" si="31"/>
      </c>
      <c r="O48" s="7">
        <f t="shared" si="31"/>
      </c>
      <c r="P48" s="7">
        <f t="shared" si="31"/>
      </c>
      <c r="Q48" s="7" t="str">
        <f t="shared" si="31"/>
        <v>*</v>
      </c>
      <c r="R48" s="7" t="str">
        <f t="shared" si="31"/>
        <v>*</v>
      </c>
      <c r="S48" s="7">
        <f t="shared" si="31"/>
      </c>
      <c r="T48" s="7">
        <f t="shared" si="31"/>
      </c>
      <c r="U48" s="7">
        <f t="shared" si="31"/>
      </c>
      <c r="V48" s="7">
        <f t="shared" si="31"/>
      </c>
      <c r="W48" s="7">
        <f t="shared" si="31"/>
      </c>
      <c r="X48" s="7" t="str">
        <f t="shared" si="31"/>
        <v>*</v>
      </c>
      <c r="Y48" s="7" t="str">
        <f t="shared" si="31"/>
        <v>*</v>
      </c>
      <c r="Z48" s="7">
        <f t="shared" si="31"/>
      </c>
      <c r="AA48" s="7">
        <f t="shared" si="31"/>
      </c>
      <c r="AB48" s="7">
        <f t="shared" si="31"/>
      </c>
      <c r="AC48" s="7">
        <f t="shared" si="31"/>
      </c>
      <c r="AD48" s="7">
        <f t="shared" si="31"/>
      </c>
      <c r="AE48" s="7" t="str">
        <f t="shared" si="31"/>
        <v>*</v>
      </c>
      <c r="AF48" s="7" t="str">
        <f t="shared" si="31"/>
        <v>*</v>
      </c>
      <c r="AG48"/>
      <c r="AH48"/>
      <c r="AI48"/>
      <c r="AJ48"/>
      <c r="AK48"/>
      <c r="AL48"/>
      <c r="AO48" s="6">
        <v>12</v>
      </c>
      <c r="AP48" s="6">
        <v>12</v>
      </c>
    </row>
    <row r="49" spans="1:31" s="6" customFormat="1" ht="13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 s="6" customFormat="1" ht="13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51" spans="1:31" s="6" customFormat="1" ht="13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 s="6" customFormat="1" ht="13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</row>
    <row r="53" spans="1:31" s="6" customFormat="1" ht="13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</row>
    <row r="54" spans="1:31" s="6" customFormat="1" ht="13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31" s="6" customFormat="1" ht="13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1" s="6" customFormat="1" ht="13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1" s="6" customFormat="1" ht="13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1" s="6" customFormat="1" ht="13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 s="6" customFormat="1" ht="13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31" s="6" customFormat="1" ht="13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1" s="6" customFormat="1" ht="13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1" s="6" customFormat="1" ht="13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1" s="6" customFormat="1" ht="13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6" customFormat="1" ht="13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31" s="6" customFormat="1" ht="13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s="6" customFormat="1" ht="13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s="6" customFormat="1" ht="13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s="6" customFormat="1" ht="13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s="6" customFormat="1" ht="13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s="6" customFormat="1" ht="13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1:31" s="6" customFormat="1" ht="13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s="6" customFormat="1" ht="13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s="6" customFormat="1" ht="13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s="6" customFormat="1" ht="13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s="6" customFormat="1" ht="13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s="6" customFormat="1" ht="13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s="6" customFormat="1" ht="13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31" s="6" customFormat="1" ht="13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31" s="6" customFormat="1" ht="13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1" s="6" customFormat="1" ht="13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s="6" customFormat="1" ht="13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1" s="6" customFormat="1" ht="13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s="6" customFormat="1" ht="13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1:31" s="6" customFormat="1" ht="13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</row>
    <row r="85" spans="1:31" s="6" customFormat="1" ht="13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</row>
    <row r="86" spans="1:31" s="6" customFormat="1" ht="13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</row>
    <row r="87" spans="1:31" s="6" customFormat="1" ht="13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</row>
    <row r="252" spans="2:5" ht="15.75">
      <c r="B252" s="79">
        <f>IF(OR(A1="",ISTEXT(A1)),"",DATE(YEAR(A1),MONTH(A1),1))</f>
        <v>45292</v>
      </c>
      <c r="C252" s="80"/>
      <c r="D252" s="80"/>
      <c r="E252" s="1" t="str">
        <f>IF(OR(A1="",ISTEXT(A1)),"",CHOOSE(WEEKDAY(DATE(YEAR(A1),MONTH(A1),1),1),"Sunday.","Monday","Tuesday","Wednesday","Thursday","Friday","Saturday"))</f>
        <v>Monday</v>
      </c>
    </row>
  </sheetData>
  <sheetProtection/>
  <mergeCells count="7">
    <mergeCell ref="P1:V1"/>
    <mergeCell ref="W1:AC1"/>
    <mergeCell ref="B252:D252"/>
    <mergeCell ref="P17:V17"/>
    <mergeCell ref="W17:AC17"/>
    <mergeCell ref="P33:V33"/>
    <mergeCell ref="W33:AC33"/>
  </mergeCells>
  <conditionalFormatting sqref="A22:A23">
    <cfRule type="expression" priority="1" dxfId="175" stopIfTrue="1">
      <formula>AND(MONTH(TODAY())=10,MONTH(A22)=10)</formula>
    </cfRule>
  </conditionalFormatting>
  <conditionalFormatting sqref="B3 I3 P3 W3 AD3 AD35 B19 B35 I19 I35 P19 P35 W19 W35 AD19">
    <cfRule type="expression" priority="2" dxfId="115" stopIfTrue="1">
      <formula>AND(B3=TODAY(),((WEEKDAY(DATE(YEAR(B3),MONTH(B3),DAY(B3)))=1)))</formula>
    </cfRule>
    <cfRule type="expression" priority="3" dxfId="176" stopIfTrue="1">
      <formula>B3&lt;TODAY()</formula>
    </cfRule>
  </conditionalFormatting>
  <conditionalFormatting sqref="B4 I4 P4 W4 AD4 AD36 B20 B36 I20 I36 P20 P36 W20 W36 AD20">
    <cfRule type="expression" priority="4" dxfId="115" stopIfTrue="1">
      <formula>AND(B3=TODAY(),((WEEKDAY(DATE(YEAR(B3),MONTH(B3),DAY(B3)))=1)))</formula>
    </cfRule>
    <cfRule type="expression" priority="5" dxfId="176" stopIfTrue="1">
      <formula>B3&lt;TODAY()</formula>
    </cfRule>
  </conditionalFormatting>
  <conditionalFormatting sqref="H3 O3 V3 AC3 AC35 H19 H35 O19 O35 V19 V35 AC19">
    <cfRule type="expression" priority="6" dxfId="111" stopIfTrue="1">
      <formula>AND(H3=TODAY(),((WEEKDAY(DATE(YEAR(H3),MONTH(H3),DAY(H3)))=7)))</formula>
    </cfRule>
    <cfRule type="expression" priority="7" dxfId="176" stopIfTrue="1">
      <formula>H3&lt;TODAY()</formula>
    </cfRule>
  </conditionalFormatting>
  <conditionalFormatting sqref="H4 O4 V4 AC4 AC36 H20 H36 O20 O36 V20 V36 AC20">
    <cfRule type="expression" priority="8" dxfId="111" stopIfTrue="1">
      <formula>AND(H3=TODAY(),((WEEKDAY(DATE(YEAR(H3),MONTH(H3),DAY(H3)))=7)))</formula>
    </cfRule>
    <cfRule type="expression" priority="9" dxfId="176" stopIfTrue="1">
      <formula>H3&lt;TODAY()</formula>
    </cfRule>
  </conditionalFormatting>
  <conditionalFormatting sqref="C3 J3 Q3 X3 AE3 AE35 C19 C35 J19 J35 Q19 Q35 X19 X35 AE19">
    <cfRule type="expression" priority="10" dxfId="107" stopIfTrue="1">
      <formula>AND(C3=TODAY(),((WEEKDAY(DATE(YEAR(C3),MONTH(C3),DAY(C3)))=2)))</formula>
    </cfRule>
    <cfRule type="expression" priority="11" dxfId="176" stopIfTrue="1">
      <formula>C3&lt;TODAY()</formula>
    </cfRule>
  </conditionalFormatting>
  <conditionalFormatting sqref="X36 J4 Q4 X4 AE4 AE20 AE36 J20 J36 Q20 Q36 X20 C4 C20 C36">
    <cfRule type="expression" priority="12" dxfId="107" stopIfTrue="1">
      <formula>AND(C3=TODAY(),((WEEKDAY(DATE(YEAR(C3),MONTH(C3),DAY(C3)))=2)))</formula>
    </cfRule>
    <cfRule type="expression" priority="13" dxfId="176" stopIfTrue="1">
      <formula>C3&lt;TODAY()</formula>
    </cfRule>
  </conditionalFormatting>
  <conditionalFormatting sqref="D3 K3 R3 Y3 AF3 D19 D35 K19 K35 R19 R35 Y19 Y35 AF19 AF35">
    <cfRule type="expression" priority="14" dxfId="103" stopIfTrue="1">
      <formula>AND(D3=TODAY(),((WEEKDAY(DATE(YEAR(D3),MONTH(D3),DAY(D3)))=3)))</formula>
    </cfRule>
    <cfRule type="expression" priority="15" dxfId="176" stopIfTrue="1">
      <formula>D3&lt;TODAY()</formula>
    </cfRule>
  </conditionalFormatting>
  <conditionalFormatting sqref="D4 K4 R4 Y4 AF4 D20 D36 K20 K36 R20 R36 Y20 Y36 AF20 AF36">
    <cfRule type="expression" priority="16" dxfId="103" stopIfTrue="1">
      <formula>AND(D3=TODAY(),((WEEKDAY(DATE(YEAR(D3),MONTH(D3),DAY(D3)))=3)))</formula>
    </cfRule>
    <cfRule type="expression" priority="17" dxfId="176" stopIfTrue="1">
      <formula>D3&lt;TODAY()</formula>
    </cfRule>
  </conditionalFormatting>
  <conditionalFormatting sqref="E3 L3 S3 Z3 Z35 E19 E35 L19 L35 S19 S35 Z19">
    <cfRule type="expression" priority="18" dxfId="99" stopIfTrue="1">
      <formula>AND(E3=TODAY(),((WEEKDAY(DATE(YEAR(E3),MONTH(E3),DAY(E3)))=4)))</formula>
    </cfRule>
    <cfRule type="expression" priority="19" dxfId="176" stopIfTrue="1">
      <formula>E3&lt;TODAY()</formula>
    </cfRule>
  </conditionalFormatting>
  <conditionalFormatting sqref="E4 L4 S4 Z4 Z36 E20 E36 L20 L36 S20 S36 Z20">
    <cfRule type="expression" priority="20" dxfId="99" stopIfTrue="1">
      <formula>AND(E3=TODAY(),((WEEKDAY(DATE(YEAR(E3),MONTH(E3),DAY(E3)))=4)))</formula>
    </cfRule>
    <cfRule type="expression" priority="21" dxfId="176" stopIfTrue="1">
      <formula>E3&lt;TODAY()</formula>
    </cfRule>
  </conditionalFormatting>
  <conditionalFormatting sqref="F4 M4 T4 AA4 AA36 F20 F36 M20 M36 T20 T36 AA20">
    <cfRule type="expression" priority="22" dxfId="95" stopIfTrue="1">
      <formula>AND(F3=TODAY(),((WEEKDAY(DATE(YEAR(F3),MONTH(F3),DAY(F3)))=5)))</formula>
    </cfRule>
    <cfRule type="expression" priority="23" dxfId="176" stopIfTrue="1">
      <formula>F3&lt;TODAY()</formula>
    </cfRule>
  </conditionalFormatting>
  <conditionalFormatting sqref="F3 M3 T3 AA3 AA35 F19 F35 M19 M35 T19 T35 AA19">
    <cfRule type="expression" priority="24" dxfId="95" stopIfTrue="1">
      <formula>AND(F3=TODAY(),((WEEKDAY(DATE(YEAR(F3),MONTH(F3),DAY(F3)))=5)))</formula>
    </cfRule>
    <cfRule type="expression" priority="25" dxfId="176" stopIfTrue="1">
      <formula>F3&lt;TODAY()</formula>
    </cfRule>
  </conditionalFormatting>
  <conditionalFormatting sqref="G3 N3 U3 AB3 AB35 G19 G35 N19 N35 U19 U35 AB19">
    <cfRule type="expression" priority="26" dxfId="91" stopIfTrue="1">
      <formula>AND(G3=TODAY(),((WEEKDAY(DATE(YEAR(G3),MONTH(G3),DAY(G3)))=6)))</formula>
    </cfRule>
    <cfRule type="expression" priority="27" dxfId="176" stopIfTrue="1">
      <formula>G3&lt;TODAY()</formula>
    </cfRule>
  </conditionalFormatting>
  <conditionalFormatting sqref="N4 U4 AB4 G36 G4 N20 N36 U20 U36 AB20 AB36 G20">
    <cfRule type="expression" priority="28" dxfId="91" stopIfTrue="1">
      <formula>AND(G3=TODAY(),((WEEKDAY(DATE(YEAR(G3),MONTH(G3),DAY(G3)))=6)))</formula>
    </cfRule>
    <cfRule type="expression" priority="29" dxfId="176" stopIfTrue="1">
      <formula>G3&lt;TODAY()</formula>
    </cfRule>
  </conditionalFormatting>
  <conditionalFormatting sqref="B5:AF16">
    <cfRule type="expression" priority="30" dxfId="2" stopIfTrue="1">
      <formula>AND(OR(WEEKDAY(B$2)=1,WEEKDAY(B$2)=7),NOT(DATE(2000,MONTH($A$1),DAY(B$2))&lt;TODAY()))</formula>
    </cfRule>
    <cfRule type="expression" priority="31" dxfId="178" stopIfTrue="1">
      <formula>AND(DATE(2000,MONTH(B$2),DAY(B$2))&lt;TODAY(),OR(WEEKDAY(B$2)=1,WEEKDAY(B$2)=7))</formula>
    </cfRule>
    <cfRule type="expression" priority="32" dxfId="176" stopIfTrue="1">
      <formula>DATE(2000,MONTH($B$1),DAY(B$2))&lt;TODAY()</formula>
    </cfRule>
  </conditionalFormatting>
  <conditionalFormatting sqref="H17 H1 H33">
    <cfRule type="expression" priority="33" dxfId="176" stopIfTrue="1">
      <formula>AND(A1&lt;=TODAY(),NOT(MONTH(A1)=MONTH(TODAY())))</formula>
    </cfRule>
  </conditionalFormatting>
  <conditionalFormatting sqref="B1:B2 B17:B18 B33:B34 C2:AF2 B18:AF18 B34:AF34">
    <cfRule type="expression" priority="34" dxfId="176" stopIfTrue="1">
      <formula>AND(A1&lt;=TODAY(),NOT(MONTH(A1)=MONTH(TODAY())))</formula>
    </cfRule>
  </conditionalFormatting>
  <conditionalFormatting sqref="C17 C1 C33">
    <cfRule type="expression" priority="35" dxfId="176" stopIfTrue="1">
      <formula>AND(A1&lt;=TODAY(),NOT(MONTH(A1)=MONTH(TODAY())))</formula>
    </cfRule>
  </conditionalFormatting>
  <conditionalFormatting sqref="D17 D1 D33">
    <cfRule type="expression" priority="36" dxfId="176" stopIfTrue="1">
      <formula>AND(A1&lt;=TODAY(),NOT(MONTH(A1)=MONTH(TODAY())))</formula>
    </cfRule>
  </conditionalFormatting>
  <conditionalFormatting sqref="E17 E1 E33">
    <cfRule type="expression" priority="37" dxfId="176" stopIfTrue="1">
      <formula>AND(A1&lt;=TODAY(),NOT(MONTH(A1)=MONTH(TODAY())))</formula>
    </cfRule>
  </conditionalFormatting>
  <conditionalFormatting sqref="F17 F1 F33">
    <cfRule type="expression" priority="38" dxfId="176" stopIfTrue="1">
      <formula>AND(A1&lt;=TODAY(),NOT(MONTH(A1)=MONTH(TODAY())))</formula>
    </cfRule>
  </conditionalFormatting>
  <conditionalFormatting sqref="G17 G1 G33">
    <cfRule type="expression" priority="39" dxfId="176" stopIfTrue="1">
      <formula>AND(A1&lt;=TODAY(),NOT(MONTH(A1)=MONTH(TODAY())))</formula>
    </cfRule>
  </conditionalFormatting>
  <conditionalFormatting sqref="I17 I1 I33">
    <cfRule type="expression" priority="40" dxfId="176" stopIfTrue="1">
      <formula>AND(A1&lt;=TODAY(),NOT(MONTH(A1)=MONTH(TODAY())))</formula>
    </cfRule>
  </conditionalFormatting>
  <conditionalFormatting sqref="M17 M1 M33">
    <cfRule type="expression" priority="41" dxfId="176" stopIfTrue="1">
      <formula>AND(A1&lt;=TODAY(),NOT(MONTH(A1)=MONTH(TODAY())))</formula>
    </cfRule>
  </conditionalFormatting>
  <conditionalFormatting sqref="N17 N1 N33">
    <cfRule type="expression" priority="42" dxfId="176" stopIfTrue="1">
      <formula>AND(A1&lt;=TODAY(),NOT(MONTH(A1)=MONTH(TODAY())))</formula>
    </cfRule>
  </conditionalFormatting>
  <conditionalFormatting sqref="O17 O1 O33">
    <cfRule type="expression" priority="43" dxfId="176" stopIfTrue="1">
      <formula>AND(A1&lt;=TODAY(),NOT(MONTH(A1)=MONTH(TODAY())))</formula>
    </cfRule>
  </conditionalFormatting>
  <conditionalFormatting sqref="C22:AF32">
    <cfRule type="expression" priority="44" dxfId="2" stopIfTrue="1">
      <formula>AND(OR(WEEKDAY(C$18)=1,WEEKDAY(C$18)=7),NOT(DATE(2000,MONTH($A$17),DAY(C$18))&lt;TODAY()))</formula>
    </cfRule>
    <cfRule type="expression" priority="45" dxfId="178" stopIfTrue="1">
      <formula>AND(DATE(2000,MONTH(C$18),DAY(C$18))&lt;TODAY(),OR(WEEKDAY(C$18)=1,WEEKDAY(C$18)=7))</formula>
    </cfRule>
    <cfRule type="expression" priority="46" dxfId="176" stopIfTrue="1">
      <formula>DATE(2000,MONTH(C$18),DAY(C$18))&lt;TODAY()</formula>
    </cfRule>
  </conditionalFormatting>
  <conditionalFormatting sqref="B21:AF21">
    <cfRule type="expression" priority="47" dxfId="2" stopIfTrue="1">
      <formula>AND(OR(WEEKDAY(B19)=1,WEEKDAY(B19)=7),NOT(DATE(2000,MONTH($A$17),DAY(B19))&lt;TODAY()))</formula>
    </cfRule>
    <cfRule type="expression" priority="48" dxfId="178" stopIfTrue="1">
      <formula>AND(DATE(2000,MONTH(B19),DAY(B19))&lt;TODAY(),OR(WEEKDAY(B19)=1,WEEKDAY(B19)=7))</formula>
    </cfRule>
    <cfRule type="expression" priority="49" dxfId="176" stopIfTrue="1">
      <formula>DATE(2000,MONTH(B19),DAY(B19))&lt;TODAY()</formula>
    </cfRule>
  </conditionalFormatting>
  <conditionalFormatting sqref="B22">
    <cfRule type="expression" priority="50" dxfId="2" stopIfTrue="1">
      <formula>AND(OR(WEEKDAY(B19)=1,WEEKDAY(B19)=7),NOT(DATE(2000,MONTH($A$17),DAY(B19))&lt;TODAY()))</formula>
    </cfRule>
    <cfRule type="expression" priority="51" dxfId="178" stopIfTrue="1">
      <formula>AND(DATE(2000,MONTH(B19),DAY(B19))&lt;TODAY(),OR(WEEKDAY(B19)=1,WEEKDAY(B19)=7))</formula>
    </cfRule>
    <cfRule type="expression" priority="52" dxfId="176" stopIfTrue="1">
      <formula>DATE(2000,MONTH(B19),DAY(B19))&lt;TODAY()</formula>
    </cfRule>
  </conditionalFormatting>
  <conditionalFormatting sqref="B23">
    <cfRule type="expression" priority="53" dxfId="2" stopIfTrue="1">
      <formula>AND(OR(WEEKDAY(B19)=1,WEEKDAY(B19)=7),NOT(DATE(2000,MONTH($A$17),DAY(B19))&lt;TODAY()))</formula>
    </cfRule>
    <cfRule type="expression" priority="54" dxfId="178" stopIfTrue="1">
      <formula>AND(DATE(2000,MONTH(B19),DAY(B19))&lt;TODAY(),OR(WEEKDAY(B19)=1,WEEKDAY(B19)=7))</formula>
    </cfRule>
    <cfRule type="expression" priority="55" dxfId="176" stopIfTrue="1">
      <formula>DATE(2000,MONTH(B19),DAY(B19))&lt;TODAY()</formula>
    </cfRule>
  </conditionalFormatting>
  <conditionalFormatting sqref="B24">
    <cfRule type="expression" priority="56" dxfId="2" stopIfTrue="1">
      <formula>AND(OR(WEEKDAY(B19)=1,WEEKDAY(B19)=7),NOT(DATE(2000,MONTH($A$17),DAY(B19))&lt;TODAY()))</formula>
    </cfRule>
    <cfRule type="expression" priority="57" dxfId="178" stopIfTrue="1">
      <formula>AND(DATE(2000,MONTH(B19),DAY(B19))&lt;TODAY(),OR(WEEKDAY(B19)=1,WEEKDAY(B19)=7))</formula>
    </cfRule>
    <cfRule type="expression" priority="58" dxfId="176" stopIfTrue="1">
      <formula>DATE(2000,MONTH(B19),DAY(B19))&lt;TODAY()</formula>
    </cfRule>
  </conditionalFormatting>
  <conditionalFormatting sqref="B25">
    <cfRule type="expression" priority="59" dxfId="2" stopIfTrue="1">
      <formula>AND(OR(WEEKDAY(B19)=1,WEEKDAY(B19)=7),NOT(DATE(2000,MONTH($A$17),DAY(B19))&lt;TODAY()))</formula>
    </cfRule>
    <cfRule type="expression" priority="60" dxfId="178" stopIfTrue="1">
      <formula>AND(DATE(2000,MONTH(B19),DAY(B19))&lt;TODAY(),OR(WEEKDAY(B19)=1,WEEKDAY(B19)=7))</formula>
    </cfRule>
    <cfRule type="expression" priority="61" dxfId="176" stopIfTrue="1">
      <formula>DATE(2000,MONTH(B19),DAY(B19))&lt;TODAY()</formula>
    </cfRule>
  </conditionalFormatting>
  <conditionalFormatting sqref="B26">
    <cfRule type="expression" priority="62" dxfId="2" stopIfTrue="1">
      <formula>AND(OR(WEEKDAY(B19)=1,WEEKDAY(B19)=7),NOT(DATE(2000,MONTH($A$17),DAY(B19))&lt;TODAY()))</formula>
    </cfRule>
    <cfRule type="expression" priority="63" dxfId="178" stopIfTrue="1">
      <formula>AND(DATE(2000,MONTH(B19),DAY(B19))&lt;TODAY(),OR(WEEKDAY(B19)=1,WEEKDAY(B19)=7))</formula>
    </cfRule>
    <cfRule type="expression" priority="64" dxfId="176" stopIfTrue="1">
      <formula>DATE(2000,MONTH(B19),DAY(B19))&lt;TODAY()</formula>
    </cfRule>
  </conditionalFormatting>
  <conditionalFormatting sqref="B27">
    <cfRule type="expression" priority="65" dxfId="2" stopIfTrue="1">
      <formula>AND(OR(WEEKDAY(B19)=1,WEEKDAY(B19)=7),NOT(DATE(2000,MONTH($A$17),DAY(B19))&lt;TODAY()))</formula>
    </cfRule>
    <cfRule type="expression" priority="66" dxfId="178" stopIfTrue="1">
      <formula>AND(DATE(2000,MONTH(B19),DAY(B19))&lt;TODAY(),OR(WEEKDAY(B19)=1,WEEKDAY(B19)=7))</formula>
    </cfRule>
    <cfRule type="expression" priority="67" dxfId="176" stopIfTrue="1">
      <formula>DATE(2000,MONTH(B19),DAY(B19))&lt;TODAY()</formula>
    </cfRule>
  </conditionalFormatting>
  <conditionalFormatting sqref="B28">
    <cfRule type="expression" priority="68" dxfId="2" stopIfTrue="1">
      <formula>AND(OR(WEEKDAY(B19)=1,WEEKDAY(B19)=7),NOT(DATE(2000,MONTH($A$17),DAY(B19))&lt;TODAY()))</formula>
    </cfRule>
    <cfRule type="expression" priority="69" dxfId="178" stopIfTrue="1">
      <formula>AND(DATE(2000,MONTH(B19),DAY(B19))&lt;TODAY(),OR(WEEKDAY(B19)=1,WEEKDAY(B19)=7))</formula>
    </cfRule>
    <cfRule type="expression" priority="70" dxfId="176" stopIfTrue="1">
      <formula>DATE(2000,MONTH(B19),DAY(B19))&lt;TODAY()</formula>
    </cfRule>
  </conditionalFormatting>
  <conditionalFormatting sqref="B29">
    <cfRule type="expression" priority="71" dxfId="2" stopIfTrue="1">
      <formula>AND(OR(WEEKDAY(B19)=1,WEEKDAY(B19)=7),NOT(DATE(2000,MONTH($A$17),DAY(B19))&lt;TODAY()))</formula>
    </cfRule>
    <cfRule type="expression" priority="72" dxfId="178" stopIfTrue="1">
      <formula>AND(DATE(2000,MONTH(B19),DAY(B19))&lt;TODAY(),OR(WEEKDAY(B19)=1,WEEKDAY(B19)=7))</formula>
    </cfRule>
    <cfRule type="expression" priority="73" dxfId="176" stopIfTrue="1">
      <formula>DATE(2000,MONTH(B19),DAY(B19))&lt;TODAY()</formula>
    </cfRule>
  </conditionalFormatting>
  <conditionalFormatting sqref="B30">
    <cfRule type="expression" priority="74" dxfId="2" stopIfTrue="1">
      <formula>AND(OR(WEEKDAY(B19)=1,WEEKDAY(B19)=7),NOT(DATE(2000,MONTH($A$17),DAY(B19))&lt;TODAY()))</formula>
    </cfRule>
    <cfRule type="expression" priority="75" dxfId="178" stopIfTrue="1">
      <formula>AND(DATE(2000,MONTH(B19),DAY(B19))&lt;TODAY(),OR(WEEKDAY(B19)=1,WEEKDAY(B19)=7))</formula>
    </cfRule>
    <cfRule type="expression" priority="76" dxfId="176" stopIfTrue="1">
      <formula>DATE(2000,MONTH(B19),DAY(B19))&lt;TODAY()</formula>
    </cfRule>
  </conditionalFormatting>
  <conditionalFormatting sqref="B31">
    <cfRule type="expression" priority="77" dxfId="2" stopIfTrue="1">
      <formula>AND(OR(WEEKDAY(B19)=1,WEEKDAY(B19)=7),NOT(DATE(2000,MONTH($A$17),DAY(B19))&lt;TODAY()))</formula>
    </cfRule>
    <cfRule type="expression" priority="78" dxfId="178" stopIfTrue="1">
      <formula>AND(DATE(2000,MONTH(B19),DAY(B19))&lt;TODAY(),OR(WEEKDAY(B19)=1,WEEKDAY(B19)=7))</formula>
    </cfRule>
    <cfRule type="expression" priority="79" dxfId="176" stopIfTrue="1">
      <formula>DATE(2000,MONTH(B19),DAY(B19))&lt;TODAY()</formula>
    </cfRule>
  </conditionalFormatting>
  <conditionalFormatting sqref="B32">
    <cfRule type="expression" priority="80" dxfId="2" stopIfTrue="1">
      <formula>AND(OR(WEEKDAY(B19)=1,WEEKDAY(B19)=7),NOT(DATE(2000,MONTH($A$17),DAY(B19))&lt;TODAY()))</formula>
    </cfRule>
    <cfRule type="expression" priority="81" dxfId="178" stopIfTrue="1">
      <formula>AND(DATE(2000,MONTH(B19),DAY(B19))&lt;TODAY(),OR(WEEKDAY(B19)=1,WEEKDAY(B19)=7))</formula>
    </cfRule>
    <cfRule type="expression" priority="82" dxfId="176" stopIfTrue="1">
      <formula>DATE(2000,MONTH(B19),DAY(B19))&lt;TODAY()</formula>
    </cfRule>
  </conditionalFormatting>
  <conditionalFormatting sqref="B38:AF38">
    <cfRule type="expression" priority="83" dxfId="2" stopIfTrue="1">
      <formula>AND(OR(WEEKDAY(B35)=1,WEEKDAY(B35)=7),NOT(DATE(2000,MONTH($A$33),DAY(B35))&lt;TODAY()))</formula>
    </cfRule>
    <cfRule type="expression" priority="84" dxfId="178" stopIfTrue="1">
      <formula>AND(DATE(2000,MONTH(B35),DAY(B35))&lt;TODAY(),OR(WEEKDAY(B35)=1,WEEKDAY(B35)=7))</formula>
    </cfRule>
    <cfRule type="expression" priority="85" dxfId="176" stopIfTrue="1">
      <formula>DATE(2000,MONTH(B35),DAY(B35))&lt;TODAY()</formula>
    </cfRule>
  </conditionalFormatting>
  <conditionalFormatting sqref="B37:AF37">
    <cfRule type="expression" priority="86" dxfId="2" stopIfTrue="1">
      <formula>AND(OR(WEEKDAY(B35)=1,WEEKDAY(B35)=7),NOT(DATE(2000,MONTH($A$33),DAY(B35))&lt;TODAY()))</formula>
    </cfRule>
    <cfRule type="expression" priority="87" dxfId="178" stopIfTrue="1">
      <formula>AND(DATE(2000,MONTH(B35),DAY(B35))&lt;TODAY(),OR(WEEKDAY(B35)=1,WEEKDAY(B35)=7))</formula>
    </cfRule>
    <cfRule type="expression" priority="88" dxfId="176" stopIfTrue="1">
      <formula>DATE(2000,MONTH(B35),DAY(B35))&lt;TODAY()</formula>
    </cfRule>
  </conditionalFormatting>
  <conditionalFormatting sqref="B39:AF39">
    <cfRule type="expression" priority="89" dxfId="2" stopIfTrue="1">
      <formula>AND(OR(WEEKDAY(B35)=1,WEEKDAY(B35)=7),NOT(DATE(2000,MONTH($A$33),DAY(B35))&lt;TODAY()))</formula>
    </cfRule>
    <cfRule type="expression" priority="90" dxfId="178" stopIfTrue="1">
      <formula>AND(DATE(2000,MONTH(B35),DAY(B35))&lt;TODAY(),OR(WEEKDAY(B35)=1,WEEKDAY(B35)=7))</formula>
    </cfRule>
    <cfRule type="expression" priority="91" dxfId="176" stopIfTrue="1">
      <formula>DATE(2000,MONTH(B35),DAY(B35))&lt;TODAY()</formula>
    </cfRule>
  </conditionalFormatting>
  <conditionalFormatting sqref="B40:AF40">
    <cfRule type="expression" priority="92" dxfId="2" stopIfTrue="1">
      <formula>AND(OR(WEEKDAY(B35)=1,WEEKDAY(B35)=7),NOT(DATE(2000,MONTH($A$33),DAY(B35))&lt;TODAY()))</formula>
    </cfRule>
    <cfRule type="expression" priority="93" dxfId="178" stopIfTrue="1">
      <formula>AND(DATE(2000,MONTH(B35),DAY(B35))&lt;TODAY(),OR(WEEKDAY(B35)=1,WEEKDAY(B35)=7))</formula>
    </cfRule>
    <cfRule type="expression" priority="94" dxfId="176" stopIfTrue="1">
      <formula>DATE(2000,MONTH(B35),DAY(B35))&lt;TODAY()</formula>
    </cfRule>
  </conditionalFormatting>
  <conditionalFormatting sqref="B41:AF41">
    <cfRule type="expression" priority="95" dxfId="2" stopIfTrue="1">
      <formula>AND(OR(WEEKDAY(B35)=1,WEEKDAY(B35)=7),NOT(DATE(2000,MONTH($A$33),DAY(B35))&lt;TODAY()))</formula>
    </cfRule>
    <cfRule type="expression" priority="96" dxfId="178" stopIfTrue="1">
      <formula>AND(DATE(2000,MONTH(B35),DAY(B35))&lt;TODAY(),OR(WEEKDAY(B35)=1,WEEKDAY(B35)=7))</formula>
    </cfRule>
    <cfRule type="expression" priority="97" dxfId="176" stopIfTrue="1">
      <formula>DATE(2000,MONTH(B35),DAY(B35))&lt;TODAY()</formula>
    </cfRule>
  </conditionalFormatting>
  <conditionalFormatting sqref="B42:AF42">
    <cfRule type="expression" priority="98" dxfId="2" stopIfTrue="1">
      <formula>AND(OR(WEEKDAY(B35)=1,WEEKDAY(B35)=7),NOT(DATE(2000,MONTH($A$33),DAY(B35))&lt;TODAY()))</formula>
    </cfRule>
    <cfRule type="expression" priority="99" dxfId="178" stopIfTrue="1">
      <formula>AND(DATE(2000,MONTH(B35),DAY(B35))&lt;TODAY(),OR(WEEKDAY(B35)=1,WEEKDAY(B35)=7))</formula>
    </cfRule>
    <cfRule type="expression" priority="100" dxfId="176" stopIfTrue="1">
      <formula>DATE(2000,MONTH(B35),DAY(B35))&lt;TODAY()</formula>
    </cfRule>
  </conditionalFormatting>
  <conditionalFormatting sqref="B43:AF43">
    <cfRule type="expression" priority="101" dxfId="2" stopIfTrue="1">
      <formula>AND(OR(WEEKDAY(B35)=1,WEEKDAY(B35)=7),NOT(DATE(2000,MONTH($A$33),DAY(B35))&lt;TODAY()))</formula>
    </cfRule>
    <cfRule type="expression" priority="102" dxfId="178" stopIfTrue="1">
      <formula>AND(DATE(2000,MONTH(B35),DAY(B35))&lt;TODAY(),OR(WEEKDAY(B35)=1,WEEKDAY(B35)=7))</formula>
    </cfRule>
    <cfRule type="expression" priority="103" dxfId="176" stopIfTrue="1">
      <formula>DATE(2000,MONTH(B35),DAY(B35))&lt;TODAY()</formula>
    </cfRule>
  </conditionalFormatting>
  <conditionalFormatting sqref="B44:AF44">
    <cfRule type="expression" priority="104" dxfId="2" stopIfTrue="1">
      <formula>AND(OR(WEEKDAY(B35)=1,WEEKDAY(B35)=7),NOT(DATE(2000,MONTH($A$33),DAY(B35))&lt;TODAY()))</formula>
    </cfRule>
    <cfRule type="expression" priority="105" dxfId="178" stopIfTrue="1">
      <formula>AND(DATE(2000,MONTH(B35),DAY(B35))&lt;TODAY(),OR(WEEKDAY(B35)=1,WEEKDAY(B35)=7))</formula>
    </cfRule>
    <cfRule type="expression" priority="106" dxfId="176" stopIfTrue="1">
      <formula>DATE(2000,MONTH(B35),DAY(B35))&lt;TODAY()</formula>
    </cfRule>
  </conditionalFormatting>
  <conditionalFormatting sqref="B45:AF45">
    <cfRule type="expression" priority="107" dxfId="2" stopIfTrue="1">
      <formula>AND(OR(WEEKDAY(B35)=1,WEEKDAY(B35)=7),NOT(DATE(2000,MONTH($A$33),DAY(B35))&lt;TODAY()))</formula>
    </cfRule>
    <cfRule type="expression" priority="108" dxfId="178" stopIfTrue="1">
      <formula>AND(DATE(2000,MONTH(B35),DAY(B35))&lt;TODAY(),OR(WEEKDAY(B35)=1,WEEKDAY(B35)=7))</formula>
    </cfRule>
    <cfRule type="expression" priority="109" dxfId="176" stopIfTrue="1">
      <formula>DATE(2000,MONTH(B35),DAY(B35))&lt;TODAY()</formula>
    </cfRule>
  </conditionalFormatting>
  <conditionalFormatting sqref="B46:AF46">
    <cfRule type="expression" priority="110" dxfId="2" stopIfTrue="1">
      <formula>AND(OR(WEEKDAY(B35)=1,WEEKDAY(B35)=7),NOT(DATE(2000,MONTH($A$33),DAY(B35))&lt;TODAY()))</formula>
    </cfRule>
    <cfRule type="expression" priority="111" dxfId="178" stopIfTrue="1">
      <formula>AND(DATE(2000,MONTH(B35),DAY(B35))&lt;TODAY(),OR(WEEKDAY(B35)=1,WEEKDAY(B35)=7))</formula>
    </cfRule>
    <cfRule type="expression" priority="112" dxfId="176" stopIfTrue="1">
      <formula>DATE(2000,MONTH(B35),DAY(B35))&lt;TODAY()</formula>
    </cfRule>
  </conditionalFormatting>
  <conditionalFormatting sqref="B47:AF47">
    <cfRule type="expression" priority="113" dxfId="2" stopIfTrue="1">
      <formula>AND(OR(WEEKDAY(B35)=1,WEEKDAY(B35)=7),NOT(DATE(2000,MONTH($A$33),DAY(B35))&lt;TODAY()))</formula>
    </cfRule>
    <cfRule type="expression" priority="114" dxfId="178" stopIfTrue="1">
      <formula>AND(DATE(2000,MONTH(B35),DAY(B35))&lt;TODAY(),OR(WEEKDAY(B35)=1,WEEKDAY(B35)=7))</formula>
    </cfRule>
    <cfRule type="expression" priority="115" dxfId="176" stopIfTrue="1">
      <formula>DATE(2000,MONTH(B35),DAY(B35))&lt;TODAY()</formula>
    </cfRule>
  </conditionalFormatting>
  <conditionalFormatting sqref="B48:AF48">
    <cfRule type="expression" priority="116" dxfId="2" stopIfTrue="1">
      <formula>AND(OR(WEEKDAY(B35)=1,WEEKDAY(B35)=7),NOT(DATE(2000,MONTH($A$33),DAY(B35))&lt;TODAY()))</formula>
    </cfRule>
    <cfRule type="expression" priority="117" dxfId="178" stopIfTrue="1">
      <formula>AND(DATE(2000,MONTH(B35),DAY(B35))&lt;TODAY(),OR(WEEKDAY(B35)=1,WEEKDAY(B35)=7))</formula>
    </cfRule>
    <cfRule type="expression" priority="118" dxfId="176" stopIfTrue="1">
      <formula>DATE(2000,MONTH(B35),DAY(B35))&lt;TODAY()</formula>
    </cfRule>
  </conditionalFormatting>
  <printOptions/>
  <pageMargins left="0.25" right="0.2" top="0.5905511811023623" bottom="0.984251968503937" header="0.5118110236220472" footer="0.5118110236220472"/>
  <pageSetup orientation="landscape" paperSize="9" scale="55" r:id="rId3"/>
  <headerFooter alignWithMargins="0">
    <oddFooter>&amp;LKen Matsuoka&amp;C20000627WeekdayParallelCalendar.xls&amp;R&amp;D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S105"/>
  <sheetViews>
    <sheetView zoomScalePageLayoutView="0" workbookViewId="0" topLeftCell="A1">
      <pane xSplit="2" ySplit="1" topLeftCell="C2" activePane="bottomRight" state="frozen"/>
      <selection pane="topLeft" activeCell="C101" sqref="C101"/>
      <selection pane="topRight" activeCell="C101" sqref="C101"/>
      <selection pane="bottomLeft" activeCell="C101" sqref="C101"/>
      <selection pane="bottomRight" activeCell="B2" sqref="B2"/>
    </sheetView>
  </sheetViews>
  <sheetFormatPr defaultColWidth="9.00390625" defaultRowHeight="13.5"/>
  <cols>
    <col min="1" max="1" width="2.00390625" style="0" customWidth="1"/>
    <col min="2" max="2" width="22.875" style="0" customWidth="1"/>
    <col min="3" max="3" width="7.00390625" style="0" customWidth="1"/>
    <col min="4" max="55" width="5.625" style="0" customWidth="1"/>
    <col min="56" max="62" width="2.625" style="0" customWidth="1"/>
  </cols>
  <sheetData>
    <row r="1" spans="2:149" ht="13.5">
      <c r="B1" s="30"/>
      <c r="C1" s="31">
        <f>IF(AND(B3&gt;=2,B3&lt;=5),1,53)</f>
        <v>1</v>
      </c>
      <c r="D1" s="31">
        <f>IF(C1=53,1,C1+1)</f>
        <v>2</v>
      </c>
      <c r="E1" s="31">
        <f aca="true" t="shared" si="0" ref="E1:BB1">D1+1</f>
        <v>3</v>
      </c>
      <c r="F1" s="31">
        <f t="shared" si="0"/>
        <v>4</v>
      </c>
      <c r="G1" s="31">
        <f t="shared" si="0"/>
        <v>5</v>
      </c>
      <c r="H1" s="31">
        <f t="shared" si="0"/>
        <v>6</v>
      </c>
      <c r="I1" s="31">
        <f t="shared" si="0"/>
        <v>7</v>
      </c>
      <c r="J1" s="31">
        <f t="shared" si="0"/>
        <v>8</v>
      </c>
      <c r="K1" s="31">
        <f t="shared" si="0"/>
        <v>9</v>
      </c>
      <c r="L1" s="31">
        <f t="shared" si="0"/>
        <v>10</v>
      </c>
      <c r="M1" s="31">
        <f t="shared" si="0"/>
        <v>11</v>
      </c>
      <c r="N1" s="31">
        <f t="shared" si="0"/>
        <v>12</v>
      </c>
      <c r="O1" s="31">
        <f t="shared" si="0"/>
        <v>13</v>
      </c>
      <c r="P1" s="31">
        <f t="shared" si="0"/>
        <v>14</v>
      </c>
      <c r="Q1" s="31">
        <f t="shared" si="0"/>
        <v>15</v>
      </c>
      <c r="R1" s="31">
        <f t="shared" si="0"/>
        <v>16</v>
      </c>
      <c r="S1" s="31">
        <f t="shared" si="0"/>
        <v>17</v>
      </c>
      <c r="T1" s="31">
        <f t="shared" si="0"/>
        <v>18</v>
      </c>
      <c r="U1" s="31">
        <f t="shared" si="0"/>
        <v>19</v>
      </c>
      <c r="V1" s="31">
        <f t="shared" si="0"/>
        <v>20</v>
      </c>
      <c r="W1" s="31">
        <f t="shared" si="0"/>
        <v>21</v>
      </c>
      <c r="X1" s="31">
        <f t="shared" si="0"/>
        <v>22</v>
      </c>
      <c r="Y1" s="31">
        <f t="shared" si="0"/>
        <v>23</v>
      </c>
      <c r="Z1" s="31">
        <f t="shared" si="0"/>
        <v>24</v>
      </c>
      <c r="AA1" s="31">
        <f t="shared" si="0"/>
        <v>25</v>
      </c>
      <c r="AB1" s="31">
        <f t="shared" si="0"/>
        <v>26</v>
      </c>
      <c r="AC1" s="31">
        <f t="shared" si="0"/>
        <v>27</v>
      </c>
      <c r="AD1" s="31">
        <f t="shared" si="0"/>
        <v>28</v>
      </c>
      <c r="AE1" s="31">
        <f t="shared" si="0"/>
        <v>29</v>
      </c>
      <c r="AF1" s="31">
        <f t="shared" si="0"/>
        <v>30</v>
      </c>
      <c r="AG1" s="31">
        <f t="shared" si="0"/>
        <v>31</v>
      </c>
      <c r="AH1" s="31">
        <f t="shared" si="0"/>
        <v>32</v>
      </c>
      <c r="AI1" s="31">
        <f t="shared" si="0"/>
        <v>33</v>
      </c>
      <c r="AJ1" s="31">
        <f t="shared" si="0"/>
        <v>34</v>
      </c>
      <c r="AK1" s="31">
        <f t="shared" si="0"/>
        <v>35</v>
      </c>
      <c r="AL1" s="31">
        <f t="shared" si="0"/>
        <v>36</v>
      </c>
      <c r="AM1" s="31">
        <f t="shared" si="0"/>
        <v>37</v>
      </c>
      <c r="AN1" s="31">
        <f t="shared" si="0"/>
        <v>38</v>
      </c>
      <c r="AO1" s="31">
        <f t="shared" si="0"/>
        <v>39</v>
      </c>
      <c r="AP1" s="31">
        <f t="shared" si="0"/>
        <v>40</v>
      </c>
      <c r="AQ1" s="31">
        <f t="shared" si="0"/>
        <v>41</v>
      </c>
      <c r="AR1" s="31">
        <f t="shared" si="0"/>
        <v>42</v>
      </c>
      <c r="AS1" s="31">
        <f t="shared" si="0"/>
        <v>43</v>
      </c>
      <c r="AT1" s="31">
        <f t="shared" si="0"/>
        <v>44</v>
      </c>
      <c r="AU1" s="31">
        <f t="shared" si="0"/>
        <v>45</v>
      </c>
      <c r="AV1" s="31">
        <f t="shared" si="0"/>
        <v>46</v>
      </c>
      <c r="AW1" s="31">
        <f t="shared" si="0"/>
        <v>47</v>
      </c>
      <c r="AX1" s="31">
        <f t="shared" si="0"/>
        <v>48</v>
      </c>
      <c r="AY1" s="31">
        <f t="shared" si="0"/>
        <v>49</v>
      </c>
      <c r="AZ1" s="31">
        <f t="shared" si="0"/>
        <v>50</v>
      </c>
      <c r="BA1" s="31">
        <f t="shared" si="0"/>
        <v>51</v>
      </c>
      <c r="BB1" s="31">
        <f t="shared" si="0"/>
        <v>52</v>
      </c>
      <c r="BC1" s="31">
        <f>IF(BC2&gt;=DATE(B10,12,29),1,BB1+1)</f>
        <v>1</v>
      </c>
      <c r="BD1" s="31">
        <f aca="true" t="shared" si="1" ref="BD1:CI1">BC1+1</f>
        <v>2</v>
      </c>
      <c r="BE1" s="31">
        <f t="shared" si="1"/>
        <v>3</v>
      </c>
      <c r="BF1" s="31">
        <f t="shared" si="1"/>
        <v>4</v>
      </c>
      <c r="BG1" s="31">
        <f t="shared" si="1"/>
        <v>5</v>
      </c>
      <c r="BH1" s="31">
        <f t="shared" si="1"/>
        <v>6</v>
      </c>
      <c r="BI1" s="31">
        <f t="shared" si="1"/>
        <v>7</v>
      </c>
      <c r="BJ1" s="31">
        <f t="shared" si="1"/>
        <v>8</v>
      </c>
      <c r="BK1" s="31">
        <f t="shared" si="1"/>
        <v>9</v>
      </c>
      <c r="BL1" s="31">
        <f t="shared" si="1"/>
        <v>10</v>
      </c>
      <c r="BM1" s="31">
        <f t="shared" si="1"/>
        <v>11</v>
      </c>
      <c r="BN1" s="31">
        <f t="shared" si="1"/>
        <v>12</v>
      </c>
      <c r="BO1" s="31">
        <f t="shared" si="1"/>
        <v>13</v>
      </c>
      <c r="BP1" s="31">
        <f t="shared" si="1"/>
        <v>14</v>
      </c>
      <c r="BQ1" s="31">
        <f t="shared" si="1"/>
        <v>15</v>
      </c>
      <c r="BR1" s="31">
        <f t="shared" si="1"/>
        <v>16</v>
      </c>
      <c r="BS1" s="31">
        <f t="shared" si="1"/>
        <v>17</v>
      </c>
      <c r="BT1" s="31">
        <f t="shared" si="1"/>
        <v>18</v>
      </c>
      <c r="BU1" s="31">
        <f t="shared" si="1"/>
        <v>19</v>
      </c>
      <c r="BV1" s="31">
        <f t="shared" si="1"/>
        <v>20</v>
      </c>
      <c r="BW1" s="31">
        <f t="shared" si="1"/>
        <v>21</v>
      </c>
      <c r="BX1" s="31">
        <f t="shared" si="1"/>
        <v>22</v>
      </c>
      <c r="BY1" s="31">
        <f t="shared" si="1"/>
        <v>23</v>
      </c>
      <c r="BZ1" s="31">
        <f t="shared" si="1"/>
        <v>24</v>
      </c>
      <c r="CA1" s="31">
        <f t="shared" si="1"/>
        <v>25</v>
      </c>
      <c r="CB1" s="31">
        <f t="shared" si="1"/>
        <v>26</v>
      </c>
      <c r="CC1" s="31">
        <f t="shared" si="1"/>
        <v>27</v>
      </c>
      <c r="CD1" s="31">
        <f t="shared" si="1"/>
        <v>28</v>
      </c>
      <c r="CE1" s="31">
        <f t="shared" si="1"/>
        <v>29</v>
      </c>
      <c r="CF1" s="31">
        <f t="shared" si="1"/>
        <v>30</v>
      </c>
      <c r="CG1" s="31">
        <f t="shared" si="1"/>
        <v>31</v>
      </c>
      <c r="CH1" s="31">
        <f t="shared" si="1"/>
        <v>32</v>
      </c>
      <c r="CI1" s="31">
        <f t="shared" si="1"/>
        <v>33</v>
      </c>
      <c r="CJ1" s="31">
        <f aca="true" t="shared" si="2" ref="CJ1:DB1">CI1+1</f>
        <v>34</v>
      </c>
      <c r="CK1" s="31">
        <f t="shared" si="2"/>
        <v>35</v>
      </c>
      <c r="CL1" s="31">
        <f t="shared" si="2"/>
        <v>36</v>
      </c>
      <c r="CM1" s="31">
        <f t="shared" si="2"/>
        <v>37</v>
      </c>
      <c r="CN1" s="31">
        <f t="shared" si="2"/>
        <v>38</v>
      </c>
      <c r="CO1" s="31">
        <f t="shared" si="2"/>
        <v>39</v>
      </c>
      <c r="CP1" s="31">
        <f t="shared" si="2"/>
        <v>40</v>
      </c>
      <c r="CQ1" s="31">
        <f t="shared" si="2"/>
        <v>41</v>
      </c>
      <c r="CR1" s="31">
        <f t="shared" si="2"/>
        <v>42</v>
      </c>
      <c r="CS1" s="31">
        <f t="shared" si="2"/>
        <v>43</v>
      </c>
      <c r="CT1" s="31">
        <f t="shared" si="2"/>
        <v>44</v>
      </c>
      <c r="CU1" s="31">
        <f t="shared" si="2"/>
        <v>45</v>
      </c>
      <c r="CV1" s="31">
        <f t="shared" si="2"/>
        <v>46</v>
      </c>
      <c r="CW1" s="31">
        <f t="shared" si="2"/>
        <v>47</v>
      </c>
      <c r="CX1" s="31">
        <f t="shared" si="2"/>
        <v>48</v>
      </c>
      <c r="CY1" s="31">
        <f t="shared" si="2"/>
        <v>49</v>
      </c>
      <c r="CZ1" s="31">
        <f t="shared" si="2"/>
        <v>50</v>
      </c>
      <c r="DA1" s="31">
        <f t="shared" si="2"/>
        <v>51</v>
      </c>
      <c r="DB1" s="31">
        <f t="shared" si="2"/>
        <v>52</v>
      </c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</row>
    <row r="2" spans="1:149" ht="13.5">
      <c r="A2" s="6"/>
      <c r="B2" s="32">
        <f>IF(B3=3,DATE(B10,1,1)+6,IF(B3=4,DATE(B10,1,1)+5,IF(B3=5,DATE(B10,1,1)+4,IF(B3=6,DATE(B10,1,1)+3,IF(B3=7,DATE(B10,1,1)+2,"")))))</f>
      </c>
      <c r="C2" s="33">
        <f>DATE(B10,1,1)</f>
        <v>45292</v>
      </c>
      <c r="D2" s="34">
        <f>B5</f>
        <v>45299</v>
      </c>
      <c r="E2" s="34">
        <f aca="true" t="shared" si="3" ref="E2:AJ2">D2+7</f>
        <v>45306</v>
      </c>
      <c r="F2" s="34">
        <f t="shared" si="3"/>
        <v>45313</v>
      </c>
      <c r="G2" s="34">
        <f t="shared" si="3"/>
        <v>45320</v>
      </c>
      <c r="H2" s="34">
        <f t="shared" si="3"/>
        <v>45327</v>
      </c>
      <c r="I2" s="34">
        <f t="shared" si="3"/>
        <v>45334</v>
      </c>
      <c r="J2" s="34">
        <f t="shared" si="3"/>
        <v>45341</v>
      </c>
      <c r="K2" s="34">
        <f t="shared" si="3"/>
        <v>45348</v>
      </c>
      <c r="L2" s="34">
        <f t="shared" si="3"/>
        <v>45355</v>
      </c>
      <c r="M2" s="34">
        <f t="shared" si="3"/>
        <v>45362</v>
      </c>
      <c r="N2" s="34">
        <f t="shared" si="3"/>
        <v>45369</v>
      </c>
      <c r="O2" s="34">
        <f t="shared" si="3"/>
        <v>45376</v>
      </c>
      <c r="P2" s="34">
        <f t="shared" si="3"/>
        <v>45383</v>
      </c>
      <c r="Q2" s="34">
        <f t="shared" si="3"/>
        <v>45390</v>
      </c>
      <c r="R2" s="34">
        <f t="shared" si="3"/>
        <v>45397</v>
      </c>
      <c r="S2" s="34">
        <f t="shared" si="3"/>
        <v>45404</v>
      </c>
      <c r="T2" s="34">
        <f t="shared" si="3"/>
        <v>45411</v>
      </c>
      <c r="U2" s="34">
        <f t="shared" si="3"/>
        <v>45418</v>
      </c>
      <c r="V2" s="34">
        <f t="shared" si="3"/>
        <v>45425</v>
      </c>
      <c r="W2" s="34">
        <f t="shared" si="3"/>
        <v>45432</v>
      </c>
      <c r="X2" s="34">
        <f t="shared" si="3"/>
        <v>45439</v>
      </c>
      <c r="Y2" s="34">
        <f t="shared" si="3"/>
        <v>45446</v>
      </c>
      <c r="Z2" s="34">
        <f t="shared" si="3"/>
        <v>45453</v>
      </c>
      <c r="AA2" s="34">
        <f t="shared" si="3"/>
        <v>45460</v>
      </c>
      <c r="AB2" s="34">
        <f t="shared" si="3"/>
        <v>45467</v>
      </c>
      <c r="AC2" s="34">
        <f t="shared" si="3"/>
        <v>45474</v>
      </c>
      <c r="AD2" s="34">
        <f t="shared" si="3"/>
        <v>45481</v>
      </c>
      <c r="AE2" s="34">
        <f t="shared" si="3"/>
        <v>45488</v>
      </c>
      <c r="AF2" s="34">
        <f t="shared" si="3"/>
        <v>45495</v>
      </c>
      <c r="AG2" s="34">
        <f t="shared" si="3"/>
        <v>45502</v>
      </c>
      <c r="AH2" s="34">
        <f t="shared" si="3"/>
        <v>45509</v>
      </c>
      <c r="AI2" s="34">
        <f t="shared" si="3"/>
        <v>45516</v>
      </c>
      <c r="AJ2" s="34">
        <f t="shared" si="3"/>
        <v>45523</v>
      </c>
      <c r="AK2" s="34">
        <f aca="true" t="shared" si="4" ref="AK2:BC2">AJ2+7</f>
        <v>45530</v>
      </c>
      <c r="AL2" s="34">
        <f t="shared" si="4"/>
        <v>45537</v>
      </c>
      <c r="AM2" s="34">
        <f t="shared" si="4"/>
        <v>45544</v>
      </c>
      <c r="AN2" s="34">
        <f t="shared" si="4"/>
        <v>45551</v>
      </c>
      <c r="AO2" s="34">
        <f t="shared" si="4"/>
        <v>45558</v>
      </c>
      <c r="AP2" s="34">
        <f t="shared" si="4"/>
        <v>45565</v>
      </c>
      <c r="AQ2" s="34">
        <f t="shared" si="4"/>
        <v>45572</v>
      </c>
      <c r="AR2" s="34">
        <f t="shared" si="4"/>
        <v>45579</v>
      </c>
      <c r="AS2" s="34">
        <f t="shared" si="4"/>
        <v>45586</v>
      </c>
      <c r="AT2" s="34">
        <f t="shared" si="4"/>
        <v>45593</v>
      </c>
      <c r="AU2" s="34">
        <f t="shared" si="4"/>
        <v>45600</v>
      </c>
      <c r="AV2" s="34">
        <f t="shared" si="4"/>
        <v>45607</v>
      </c>
      <c r="AW2" s="34">
        <f t="shared" si="4"/>
        <v>45614</v>
      </c>
      <c r="AX2" s="34">
        <f t="shared" si="4"/>
        <v>45621</v>
      </c>
      <c r="AY2" s="34">
        <f t="shared" si="4"/>
        <v>45628</v>
      </c>
      <c r="AZ2" s="34">
        <f t="shared" si="4"/>
        <v>45635</v>
      </c>
      <c r="BA2" s="34">
        <f t="shared" si="4"/>
        <v>45642</v>
      </c>
      <c r="BB2" s="34">
        <f t="shared" si="4"/>
        <v>45649</v>
      </c>
      <c r="BC2" s="34">
        <f t="shared" si="4"/>
        <v>45656</v>
      </c>
      <c r="BD2" s="34">
        <f aca="true" t="shared" si="5" ref="BD2:DB2">BC2+7</f>
        <v>45663</v>
      </c>
      <c r="BE2" s="34">
        <f t="shared" si="5"/>
        <v>45670</v>
      </c>
      <c r="BF2" s="34">
        <f t="shared" si="5"/>
        <v>45677</v>
      </c>
      <c r="BG2" s="34">
        <f t="shared" si="5"/>
        <v>45684</v>
      </c>
      <c r="BH2" s="34">
        <f t="shared" si="5"/>
        <v>45691</v>
      </c>
      <c r="BI2" s="34">
        <f t="shared" si="5"/>
        <v>45698</v>
      </c>
      <c r="BJ2" s="34">
        <f t="shared" si="5"/>
        <v>45705</v>
      </c>
      <c r="BK2" s="34">
        <f t="shared" si="5"/>
        <v>45712</v>
      </c>
      <c r="BL2" s="34">
        <f t="shared" si="5"/>
        <v>45719</v>
      </c>
      <c r="BM2" s="34">
        <f t="shared" si="5"/>
        <v>45726</v>
      </c>
      <c r="BN2" s="34">
        <f t="shared" si="5"/>
        <v>45733</v>
      </c>
      <c r="BO2" s="34">
        <f t="shared" si="5"/>
        <v>45740</v>
      </c>
      <c r="BP2" s="34">
        <f t="shared" si="5"/>
        <v>45747</v>
      </c>
      <c r="BQ2" s="34">
        <f t="shared" si="5"/>
        <v>45754</v>
      </c>
      <c r="BR2" s="34">
        <f t="shared" si="5"/>
        <v>45761</v>
      </c>
      <c r="BS2" s="34">
        <f t="shared" si="5"/>
        <v>45768</v>
      </c>
      <c r="BT2" s="34">
        <f t="shared" si="5"/>
        <v>45775</v>
      </c>
      <c r="BU2" s="34">
        <f t="shared" si="5"/>
        <v>45782</v>
      </c>
      <c r="BV2" s="34">
        <f t="shared" si="5"/>
        <v>45789</v>
      </c>
      <c r="BW2" s="34">
        <f t="shared" si="5"/>
        <v>45796</v>
      </c>
      <c r="BX2" s="34">
        <f t="shared" si="5"/>
        <v>45803</v>
      </c>
      <c r="BY2" s="34">
        <f t="shared" si="5"/>
        <v>45810</v>
      </c>
      <c r="BZ2" s="34">
        <f t="shared" si="5"/>
        <v>45817</v>
      </c>
      <c r="CA2" s="34">
        <f t="shared" si="5"/>
        <v>45824</v>
      </c>
      <c r="CB2" s="34">
        <f t="shared" si="5"/>
        <v>45831</v>
      </c>
      <c r="CC2" s="34">
        <f t="shared" si="5"/>
        <v>45838</v>
      </c>
      <c r="CD2" s="34">
        <f t="shared" si="5"/>
        <v>45845</v>
      </c>
      <c r="CE2" s="34">
        <f t="shared" si="5"/>
        <v>45852</v>
      </c>
      <c r="CF2" s="34">
        <f t="shared" si="5"/>
        <v>45859</v>
      </c>
      <c r="CG2" s="34">
        <f t="shared" si="5"/>
        <v>45866</v>
      </c>
      <c r="CH2" s="34">
        <f t="shared" si="5"/>
        <v>45873</v>
      </c>
      <c r="CI2" s="34">
        <f t="shared" si="5"/>
        <v>45880</v>
      </c>
      <c r="CJ2" s="34">
        <f t="shared" si="5"/>
        <v>45887</v>
      </c>
      <c r="CK2" s="34">
        <f t="shared" si="5"/>
        <v>45894</v>
      </c>
      <c r="CL2" s="34">
        <f t="shared" si="5"/>
        <v>45901</v>
      </c>
      <c r="CM2" s="34">
        <f t="shared" si="5"/>
        <v>45908</v>
      </c>
      <c r="CN2" s="34">
        <f t="shared" si="5"/>
        <v>45915</v>
      </c>
      <c r="CO2" s="34">
        <f t="shared" si="5"/>
        <v>45922</v>
      </c>
      <c r="CP2" s="34">
        <f t="shared" si="5"/>
        <v>45929</v>
      </c>
      <c r="CQ2" s="34">
        <f t="shared" si="5"/>
        <v>45936</v>
      </c>
      <c r="CR2" s="34">
        <f t="shared" si="5"/>
        <v>45943</v>
      </c>
      <c r="CS2" s="34">
        <f t="shared" si="5"/>
        <v>45950</v>
      </c>
      <c r="CT2" s="34">
        <f t="shared" si="5"/>
        <v>45957</v>
      </c>
      <c r="CU2" s="34">
        <f t="shared" si="5"/>
        <v>45964</v>
      </c>
      <c r="CV2" s="34">
        <f t="shared" si="5"/>
        <v>45971</v>
      </c>
      <c r="CW2" s="34">
        <f t="shared" si="5"/>
        <v>45978</v>
      </c>
      <c r="CX2" s="34">
        <f t="shared" si="5"/>
        <v>45985</v>
      </c>
      <c r="CY2" s="34">
        <f t="shared" si="5"/>
        <v>45992</v>
      </c>
      <c r="CZ2" s="34">
        <f t="shared" si="5"/>
        <v>45999</v>
      </c>
      <c r="DA2" s="34">
        <f t="shared" si="5"/>
        <v>46006</v>
      </c>
      <c r="DB2" s="48">
        <f t="shared" si="5"/>
        <v>46013</v>
      </c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48"/>
    </row>
    <row r="3" spans="1:3" ht="13.5">
      <c r="A3" s="6"/>
      <c r="B3" s="35">
        <f>WEEKDAY(DATE(B10,1,1))</f>
        <v>2</v>
      </c>
      <c r="C3" s="36">
        <f>C2</f>
        <v>45292</v>
      </c>
    </row>
    <row r="4" spans="1:55" ht="13.5">
      <c r="A4" s="6"/>
      <c r="B4" s="37"/>
      <c r="C4" s="3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ht="13.5">
      <c r="A5" s="6"/>
      <c r="B5" s="39">
        <f>IF(B3=1,DATE(B10,1,1)+8,IF(B3=2,DATE(B10,1,1)+7,B2))</f>
        <v>45299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 ht="13.5">
      <c r="A6" s="6"/>
      <c r="B6" s="40" t="str">
        <f>IF(OR(B3=1,B3=2),"Week 1","Week 2")</f>
        <v>Week 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 ht="13.5">
      <c r="A7" s="6"/>
      <c r="B7" s="41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 ht="13.5">
      <c r="A8" s="6"/>
      <c r="B8" s="42">
        <f ca="1">IF(WEEKDAY(TODAY())=6,TODAY()-4,IF(WEEKDAY(TODAY())=7,TODAY()-5,IF(WEEKDAY(TODAY())=1,TODAY()-6,IF(WEEKDAY(TODAY())=5,TODAY()-3,IF(WEEKDAY(TODAY())=4,TODAY()-2,IF(WEEKDAY(TODAY())=3,TODAY()-1,TODAY()))))))</f>
        <v>45341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55" ht="13.5">
      <c r="A9" s="6"/>
      <c r="B9" s="43">
        <f>IF(B3=2,(B8-B5)/7+1,(B8-B5)/7+2)</f>
        <v>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 ht="13.5">
      <c r="A10" s="6"/>
      <c r="B10" s="44">
        <f>YEAR('3-Months Parallel'!A1)</f>
        <v>2024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1:55" ht="13.5">
      <c r="A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1:55" ht="13.5">
      <c r="A12" s="6"/>
      <c r="B12" s="44">
        <v>17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55" ht="13.5">
      <c r="A13" s="6"/>
      <c r="B13" s="45">
        <f>LOOKUP(B12,C1:BC1,C2:BC2)</f>
        <v>45404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 ht="13.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55" ht="13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1:55" ht="13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5" ht="13.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5" ht="13.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 ht="13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 ht="13.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 ht="13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 ht="13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 ht="13.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 ht="13.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1:55" ht="13.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1:55" ht="13.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ht="13.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ht="13.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55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55" ht="13.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ht="13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ht="13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</row>
    <row r="33" spans="1:55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</row>
    <row r="34" spans="1:55" ht="13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</row>
    <row r="35" spans="1:55" ht="13.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</row>
    <row r="36" spans="1:55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55" ht="13.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</row>
    <row r="38" spans="1:55" ht="13.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  <row r="39" spans="1:55" ht="13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</row>
    <row r="40" spans="1:55" ht="13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</row>
    <row r="41" spans="1:55" ht="13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 ht="13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spans="1:55" ht="13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spans="1:55" ht="13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</row>
    <row r="45" spans="1:55" ht="13.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</row>
    <row r="46" spans="1:55" ht="13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</row>
    <row r="47" spans="1:55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</row>
    <row r="48" spans="1:55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1:55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</row>
    <row r="50" spans="1:55" ht="13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</row>
    <row r="51" spans="1:55" ht="13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1:55" ht="13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1:55" ht="13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1:55" ht="13.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  <row r="55" spans="1:55" ht="13.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</row>
    <row r="56" spans="1:55" ht="13.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</row>
    <row r="57" spans="1:55" ht="13.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</row>
    <row r="58" spans="1:55" ht="13.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</row>
    <row r="59" spans="1:55" ht="13.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</row>
    <row r="60" spans="1:55" ht="13.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</row>
    <row r="61" spans="1:55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</row>
    <row r="62" spans="1:55" ht="13.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</row>
    <row r="63" spans="1:55" ht="13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</row>
    <row r="64" spans="1:55" ht="13.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</row>
    <row r="65" spans="1:55" ht="13.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</row>
    <row r="66" spans="1:55" ht="13.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</row>
    <row r="67" spans="1:55" ht="13.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</row>
    <row r="68" spans="1:55" ht="13.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</row>
    <row r="69" spans="1:55" ht="13.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</row>
    <row r="70" spans="1:55" ht="13.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</row>
    <row r="71" spans="1:55" ht="13.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</row>
    <row r="72" spans="1:55" ht="13.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</row>
    <row r="73" spans="1:55" ht="13.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</row>
    <row r="74" spans="1:55" ht="13.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</row>
    <row r="75" spans="1:55" ht="13.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</row>
    <row r="76" spans="1:55" ht="13.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</row>
    <row r="77" spans="1:55" ht="13.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</row>
    <row r="78" spans="1:55" ht="13.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</row>
    <row r="79" spans="1:55" ht="13.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</row>
    <row r="80" spans="1:55" ht="13.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</row>
    <row r="81" spans="1:55" ht="13.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</row>
    <row r="82" spans="1:55" ht="13.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</row>
    <row r="83" spans="1:55" ht="13.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</row>
    <row r="84" spans="1:55" ht="13.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</row>
    <row r="85" spans="1:55" ht="13.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</row>
    <row r="86" spans="1:55" ht="13.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</row>
    <row r="87" spans="1:55" ht="13.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</row>
    <row r="88" spans="1:55" ht="13.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</row>
    <row r="89" spans="1:55" ht="13.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</row>
    <row r="90" spans="1:55" ht="13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</row>
    <row r="91" spans="1:55" ht="13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</row>
    <row r="92" spans="1:55" ht="13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</row>
    <row r="93" spans="1:55" ht="13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</row>
    <row r="94" spans="1:55" ht="13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</row>
    <row r="95" spans="1:55" ht="13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</row>
    <row r="96" spans="1:55" ht="13.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</row>
    <row r="97" spans="1:55" ht="13.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</row>
    <row r="98" spans="1:55" ht="13.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</row>
    <row r="99" spans="1:55" ht="13.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</row>
    <row r="100" spans="3:55" ht="13.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</row>
    <row r="101" spans="1:55" ht="13.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</row>
    <row r="102" spans="1:106" ht="13.5">
      <c r="A102" s="6">
        <f>C2</f>
        <v>45292</v>
      </c>
      <c r="B102" s="6">
        <f>IF(WEEKDAY(A102)=1,A102+1,IF(WEEKDAY(A102)=7,A102-5,IF(WEEKDAY(A102)=6,A102-4,IF(WEEKDAY(A102)=5,A102-3,IF(WEEKDAY(A102)=4,A102-2,IF(WEEKDAY(A102)=3,A102-1,A102))))))</f>
        <v>45292</v>
      </c>
      <c r="C102" s="46">
        <f aca="true" t="shared" si="6" ref="C102:AH102">C2</f>
        <v>45292</v>
      </c>
      <c r="D102" s="46">
        <f t="shared" si="6"/>
        <v>45299</v>
      </c>
      <c r="E102" s="46">
        <f t="shared" si="6"/>
        <v>45306</v>
      </c>
      <c r="F102" s="46">
        <f t="shared" si="6"/>
        <v>45313</v>
      </c>
      <c r="G102" s="46">
        <f t="shared" si="6"/>
        <v>45320</v>
      </c>
      <c r="H102" s="46">
        <f t="shared" si="6"/>
        <v>45327</v>
      </c>
      <c r="I102" s="46">
        <f t="shared" si="6"/>
        <v>45334</v>
      </c>
      <c r="J102" s="46">
        <f t="shared" si="6"/>
        <v>45341</v>
      </c>
      <c r="K102" s="46">
        <f t="shared" si="6"/>
        <v>45348</v>
      </c>
      <c r="L102" s="46">
        <f t="shared" si="6"/>
        <v>45355</v>
      </c>
      <c r="M102" s="46">
        <f t="shared" si="6"/>
        <v>45362</v>
      </c>
      <c r="N102" s="46">
        <f t="shared" si="6"/>
        <v>45369</v>
      </c>
      <c r="O102" s="46">
        <f t="shared" si="6"/>
        <v>45376</v>
      </c>
      <c r="P102" s="46">
        <f t="shared" si="6"/>
        <v>45383</v>
      </c>
      <c r="Q102" s="46">
        <f t="shared" si="6"/>
        <v>45390</v>
      </c>
      <c r="R102" s="46">
        <f t="shared" si="6"/>
        <v>45397</v>
      </c>
      <c r="S102" s="46">
        <f t="shared" si="6"/>
        <v>45404</v>
      </c>
      <c r="T102" s="46">
        <f t="shared" si="6"/>
        <v>45411</v>
      </c>
      <c r="U102" s="46">
        <f t="shared" si="6"/>
        <v>45418</v>
      </c>
      <c r="V102" s="46">
        <f t="shared" si="6"/>
        <v>45425</v>
      </c>
      <c r="W102" s="46">
        <f t="shared" si="6"/>
        <v>45432</v>
      </c>
      <c r="X102" s="46">
        <f t="shared" si="6"/>
        <v>45439</v>
      </c>
      <c r="Y102" s="46">
        <f t="shared" si="6"/>
        <v>45446</v>
      </c>
      <c r="Z102" s="46">
        <f t="shared" si="6"/>
        <v>45453</v>
      </c>
      <c r="AA102" s="46">
        <f t="shared" si="6"/>
        <v>45460</v>
      </c>
      <c r="AB102" s="46">
        <f t="shared" si="6"/>
        <v>45467</v>
      </c>
      <c r="AC102" s="46">
        <f t="shared" si="6"/>
        <v>45474</v>
      </c>
      <c r="AD102" s="46">
        <f t="shared" si="6"/>
        <v>45481</v>
      </c>
      <c r="AE102" s="46">
        <f t="shared" si="6"/>
        <v>45488</v>
      </c>
      <c r="AF102" s="46">
        <f t="shared" si="6"/>
        <v>45495</v>
      </c>
      <c r="AG102" s="46">
        <f t="shared" si="6"/>
        <v>45502</v>
      </c>
      <c r="AH102" s="46">
        <f t="shared" si="6"/>
        <v>45509</v>
      </c>
      <c r="AI102" s="46">
        <f aca="true" t="shared" si="7" ref="AI102:BC102">AI2</f>
        <v>45516</v>
      </c>
      <c r="AJ102" s="46">
        <f t="shared" si="7"/>
        <v>45523</v>
      </c>
      <c r="AK102" s="46">
        <f t="shared" si="7"/>
        <v>45530</v>
      </c>
      <c r="AL102" s="46">
        <f t="shared" si="7"/>
        <v>45537</v>
      </c>
      <c r="AM102" s="46">
        <f t="shared" si="7"/>
        <v>45544</v>
      </c>
      <c r="AN102" s="46">
        <f t="shared" si="7"/>
        <v>45551</v>
      </c>
      <c r="AO102" s="46">
        <f t="shared" si="7"/>
        <v>45558</v>
      </c>
      <c r="AP102" s="46">
        <f t="shared" si="7"/>
        <v>45565</v>
      </c>
      <c r="AQ102" s="46">
        <f t="shared" si="7"/>
        <v>45572</v>
      </c>
      <c r="AR102" s="46">
        <f t="shared" si="7"/>
        <v>45579</v>
      </c>
      <c r="AS102" s="46">
        <f t="shared" si="7"/>
        <v>45586</v>
      </c>
      <c r="AT102" s="46">
        <f t="shared" si="7"/>
        <v>45593</v>
      </c>
      <c r="AU102" s="46">
        <f t="shared" si="7"/>
        <v>45600</v>
      </c>
      <c r="AV102" s="46">
        <f t="shared" si="7"/>
        <v>45607</v>
      </c>
      <c r="AW102" s="46">
        <f t="shared" si="7"/>
        <v>45614</v>
      </c>
      <c r="AX102" s="46">
        <f t="shared" si="7"/>
        <v>45621</v>
      </c>
      <c r="AY102" s="46">
        <f t="shared" si="7"/>
        <v>45628</v>
      </c>
      <c r="AZ102" s="46">
        <f t="shared" si="7"/>
        <v>45635</v>
      </c>
      <c r="BA102" s="46">
        <f t="shared" si="7"/>
        <v>45642</v>
      </c>
      <c r="BB102" s="46">
        <f t="shared" si="7"/>
        <v>45649</v>
      </c>
      <c r="BC102" s="46">
        <f t="shared" si="7"/>
        <v>45656</v>
      </c>
      <c r="BD102" s="46">
        <f aca="true" t="shared" si="8" ref="BD102:DB102">BD2</f>
        <v>45663</v>
      </c>
      <c r="BE102" s="46">
        <f t="shared" si="8"/>
        <v>45670</v>
      </c>
      <c r="BF102" s="46">
        <f t="shared" si="8"/>
        <v>45677</v>
      </c>
      <c r="BG102" s="46">
        <f t="shared" si="8"/>
        <v>45684</v>
      </c>
      <c r="BH102" s="46">
        <f t="shared" si="8"/>
        <v>45691</v>
      </c>
      <c r="BI102" s="46">
        <f t="shared" si="8"/>
        <v>45698</v>
      </c>
      <c r="BJ102" s="46">
        <f t="shared" si="8"/>
        <v>45705</v>
      </c>
      <c r="BK102" s="46">
        <f t="shared" si="8"/>
        <v>45712</v>
      </c>
      <c r="BL102" s="46">
        <f t="shared" si="8"/>
        <v>45719</v>
      </c>
      <c r="BM102" s="46">
        <f t="shared" si="8"/>
        <v>45726</v>
      </c>
      <c r="BN102" s="46">
        <f t="shared" si="8"/>
        <v>45733</v>
      </c>
      <c r="BO102" s="46">
        <f t="shared" si="8"/>
        <v>45740</v>
      </c>
      <c r="BP102" s="46">
        <f t="shared" si="8"/>
        <v>45747</v>
      </c>
      <c r="BQ102" s="46">
        <f t="shared" si="8"/>
        <v>45754</v>
      </c>
      <c r="BR102" s="46">
        <f t="shared" si="8"/>
        <v>45761</v>
      </c>
      <c r="BS102" s="46">
        <f t="shared" si="8"/>
        <v>45768</v>
      </c>
      <c r="BT102" s="46">
        <f t="shared" si="8"/>
        <v>45775</v>
      </c>
      <c r="BU102" s="46">
        <f t="shared" si="8"/>
        <v>45782</v>
      </c>
      <c r="BV102" s="46">
        <f t="shared" si="8"/>
        <v>45789</v>
      </c>
      <c r="BW102" s="46">
        <f t="shared" si="8"/>
        <v>45796</v>
      </c>
      <c r="BX102" s="46">
        <f t="shared" si="8"/>
        <v>45803</v>
      </c>
      <c r="BY102" s="46">
        <f t="shared" si="8"/>
        <v>45810</v>
      </c>
      <c r="BZ102" s="46">
        <f t="shared" si="8"/>
        <v>45817</v>
      </c>
      <c r="CA102" s="46">
        <f t="shared" si="8"/>
        <v>45824</v>
      </c>
      <c r="CB102" s="46">
        <f t="shared" si="8"/>
        <v>45831</v>
      </c>
      <c r="CC102" s="46">
        <f t="shared" si="8"/>
        <v>45838</v>
      </c>
      <c r="CD102" s="46">
        <f t="shared" si="8"/>
        <v>45845</v>
      </c>
      <c r="CE102" s="46">
        <f t="shared" si="8"/>
        <v>45852</v>
      </c>
      <c r="CF102" s="46">
        <f t="shared" si="8"/>
        <v>45859</v>
      </c>
      <c r="CG102" s="46">
        <f t="shared" si="8"/>
        <v>45866</v>
      </c>
      <c r="CH102" s="46">
        <f t="shared" si="8"/>
        <v>45873</v>
      </c>
      <c r="CI102" s="46">
        <f t="shared" si="8"/>
        <v>45880</v>
      </c>
      <c r="CJ102" s="46">
        <f t="shared" si="8"/>
        <v>45887</v>
      </c>
      <c r="CK102" s="46">
        <f t="shared" si="8"/>
        <v>45894</v>
      </c>
      <c r="CL102" s="46">
        <f t="shared" si="8"/>
        <v>45901</v>
      </c>
      <c r="CM102" s="46">
        <f t="shared" si="8"/>
        <v>45908</v>
      </c>
      <c r="CN102" s="46">
        <f t="shared" si="8"/>
        <v>45915</v>
      </c>
      <c r="CO102" s="46">
        <f t="shared" si="8"/>
        <v>45922</v>
      </c>
      <c r="CP102" s="46">
        <f t="shared" si="8"/>
        <v>45929</v>
      </c>
      <c r="CQ102" s="46">
        <f t="shared" si="8"/>
        <v>45936</v>
      </c>
      <c r="CR102" s="46">
        <f t="shared" si="8"/>
        <v>45943</v>
      </c>
      <c r="CS102" s="46">
        <f t="shared" si="8"/>
        <v>45950</v>
      </c>
      <c r="CT102" s="46">
        <f t="shared" si="8"/>
        <v>45957</v>
      </c>
      <c r="CU102" s="46">
        <f t="shared" si="8"/>
        <v>45964</v>
      </c>
      <c r="CV102" s="46">
        <f t="shared" si="8"/>
        <v>45971</v>
      </c>
      <c r="CW102" s="46">
        <f t="shared" si="8"/>
        <v>45978</v>
      </c>
      <c r="CX102" s="46">
        <f t="shared" si="8"/>
        <v>45985</v>
      </c>
      <c r="CY102" s="46">
        <f t="shared" si="8"/>
        <v>45992</v>
      </c>
      <c r="CZ102" s="46">
        <f t="shared" si="8"/>
        <v>45999</v>
      </c>
      <c r="DA102" s="46">
        <f t="shared" si="8"/>
        <v>46006</v>
      </c>
      <c r="DB102" s="46">
        <f t="shared" si="8"/>
        <v>46013</v>
      </c>
    </row>
    <row r="103" spans="2:106" ht="13.5">
      <c r="B103">
        <f>C103</f>
        <v>1</v>
      </c>
      <c r="C103" s="31">
        <f aca="true" t="shared" si="9" ref="C103:AH103">C1</f>
        <v>1</v>
      </c>
      <c r="D103" s="31">
        <f t="shared" si="9"/>
        <v>2</v>
      </c>
      <c r="E103" s="31">
        <f t="shared" si="9"/>
        <v>3</v>
      </c>
      <c r="F103" s="31">
        <f t="shared" si="9"/>
        <v>4</v>
      </c>
      <c r="G103" s="31">
        <f t="shared" si="9"/>
        <v>5</v>
      </c>
      <c r="H103" s="31">
        <f t="shared" si="9"/>
        <v>6</v>
      </c>
      <c r="I103" s="31">
        <f t="shared" si="9"/>
        <v>7</v>
      </c>
      <c r="J103" s="31">
        <f t="shared" si="9"/>
        <v>8</v>
      </c>
      <c r="K103" s="31">
        <f t="shared" si="9"/>
        <v>9</v>
      </c>
      <c r="L103" s="31">
        <f t="shared" si="9"/>
        <v>10</v>
      </c>
      <c r="M103" s="31">
        <f t="shared" si="9"/>
        <v>11</v>
      </c>
      <c r="N103" s="31">
        <f t="shared" si="9"/>
        <v>12</v>
      </c>
      <c r="O103" s="31">
        <f t="shared" si="9"/>
        <v>13</v>
      </c>
      <c r="P103" s="31">
        <f t="shared" si="9"/>
        <v>14</v>
      </c>
      <c r="Q103" s="31">
        <f t="shared" si="9"/>
        <v>15</v>
      </c>
      <c r="R103" s="31">
        <f t="shared" si="9"/>
        <v>16</v>
      </c>
      <c r="S103" s="31">
        <f t="shared" si="9"/>
        <v>17</v>
      </c>
      <c r="T103" s="31">
        <f t="shared" si="9"/>
        <v>18</v>
      </c>
      <c r="U103" s="31">
        <f t="shared" si="9"/>
        <v>19</v>
      </c>
      <c r="V103" s="31">
        <f t="shared" si="9"/>
        <v>20</v>
      </c>
      <c r="W103" s="31">
        <f t="shared" si="9"/>
        <v>21</v>
      </c>
      <c r="X103" s="31">
        <f t="shared" si="9"/>
        <v>22</v>
      </c>
      <c r="Y103" s="31">
        <f t="shared" si="9"/>
        <v>23</v>
      </c>
      <c r="Z103" s="31">
        <f t="shared" si="9"/>
        <v>24</v>
      </c>
      <c r="AA103" s="31">
        <f t="shared" si="9"/>
        <v>25</v>
      </c>
      <c r="AB103" s="31">
        <f t="shared" si="9"/>
        <v>26</v>
      </c>
      <c r="AC103" s="31">
        <f t="shared" si="9"/>
        <v>27</v>
      </c>
      <c r="AD103" s="31">
        <f t="shared" si="9"/>
        <v>28</v>
      </c>
      <c r="AE103" s="31">
        <f t="shared" si="9"/>
        <v>29</v>
      </c>
      <c r="AF103" s="31">
        <f t="shared" si="9"/>
        <v>30</v>
      </c>
      <c r="AG103" s="31">
        <f t="shared" si="9"/>
        <v>31</v>
      </c>
      <c r="AH103" s="31">
        <f t="shared" si="9"/>
        <v>32</v>
      </c>
      <c r="AI103" s="31">
        <f aca="true" t="shared" si="10" ref="AI103:BC103">AI1</f>
        <v>33</v>
      </c>
      <c r="AJ103" s="31">
        <f t="shared" si="10"/>
        <v>34</v>
      </c>
      <c r="AK103" s="31">
        <f t="shared" si="10"/>
        <v>35</v>
      </c>
      <c r="AL103" s="31">
        <f t="shared" si="10"/>
        <v>36</v>
      </c>
      <c r="AM103" s="31">
        <f t="shared" si="10"/>
        <v>37</v>
      </c>
      <c r="AN103" s="31">
        <f t="shared" si="10"/>
        <v>38</v>
      </c>
      <c r="AO103" s="31">
        <f t="shared" si="10"/>
        <v>39</v>
      </c>
      <c r="AP103" s="31">
        <f t="shared" si="10"/>
        <v>40</v>
      </c>
      <c r="AQ103" s="31">
        <f t="shared" si="10"/>
        <v>41</v>
      </c>
      <c r="AR103" s="31">
        <f t="shared" si="10"/>
        <v>42</v>
      </c>
      <c r="AS103" s="31">
        <f t="shared" si="10"/>
        <v>43</v>
      </c>
      <c r="AT103" s="31">
        <f t="shared" si="10"/>
        <v>44</v>
      </c>
      <c r="AU103" s="31">
        <f t="shared" si="10"/>
        <v>45</v>
      </c>
      <c r="AV103" s="31">
        <f t="shared" si="10"/>
        <v>46</v>
      </c>
      <c r="AW103" s="31">
        <f t="shared" si="10"/>
        <v>47</v>
      </c>
      <c r="AX103" s="31">
        <f t="shared" si="10"/>
        <v>48</v>
      </c>
      <c r="AY103" s="31">
        <f t="shared" si="10"/>
        <v>49</v>
      </c>
      <c r="AZ103" s="31">
        <f t="shared" si="10"/>
        <v>50</v>
      </c>
      <c r="BA103" s="31">
        <f t="shared" si="10"/>
        <v>51</v>
      </c>
      <c r="BB103" s="31">
        <f t="shared" si="10"/>
        <v>52</v>
      </c>
      <c r="BC103" s="31">
        <f t="shared" si="10"/>
        <v>1</v>
      </c>
      <c r="BD103" s="31">
        <f aca="true" t="shared" si="11" ref="BD103:DB103">BD1</f>
        <v>2</v>
      </c>
      <c r="BE103" s="31">
        <f t="shared" si="11"/>
        <v>3</v>
      </c>
      <c r="BF103" s="31">
        <f t="shared" si="11"/>
        <v>4</v>
      </c>
      <c r="BG103" s="31">
        <f t="shared" si="11"/>
        <v>5</v>
      </c>
      <c r="BH103" s="31">
        <f t="shared" si="11"/>
        <v>6</v>
      </c>
      <c r="BI103" s="31">
        <f t="shared" si="11"/>
        <v>7</v>
      </c>
      <c r="BJ103" s="31">
        <f t="shared" si="11"/>
        <v>8</v>
      </c>
      <c r="BK103" s="31">
        <f t="shared" si="11"/>
        <v>9</v>
      </c>
      <c r="BL103" s="31">
        <f t="shared" si="11"/>
        <v>10</v>
      </c>
      <c r="BM103" s="31">
        <f t="shared" si="11"/>
        <v>11</v>
      </c>
      <c r="BN103" s="31">
        <f t="shared" si="11"/>
        <v>12</v>
      </c>
      <c r="BO103" s="31">
        <f t="shared" si="11"/>
        <v>13</v>
      </c>
      <c r="BP103" s="31">
        <f t="shared" si="11"/>
        <v>14</v>
      </c>
      <c r="BQ103" s="31">
        <f t="shared" si="11"/>
        <v>15</v>
      </c>
      <c r="BR103" s="31">
        <f t="shared" si="11"/>
        <v>16</v>
      </c>
      <c r="BS103" s="31">
        <f t="shared" si="11"/>
        <v>17</v>
      </c>
      <c r="BT103" s="31">
        <f t="shared" si="11"/>
        <v>18</v>
      </c>
      <c r="BU103" s="31">
        <f t="shared" si="11"/>
        <v>19</v>
      </c>
      <c r="BV103" s="31">
        <f t="shared" si="11"/>
        <v>20</v>
      </c>
      <c r="BW103" s="31">
        <f t="shared" si="11"/>
        <v>21</v>
      </c>
      <c r="BX103" s="31">
        <f t="shared" si="11"/>
        <v>22</v>
      </c>
      <c r="BY103" s="31">
        <f t="shared" si="11"/>
        <v>23</v>
      </c>
      <c r="BZ103" s="31">
        <f t="shared" si="11"/>
        <v>24</v>
      </c>
      <c r="CA103" s="31">
        <f t="shared" si="11"/>
        <v>25</v>
      </c>
      <c r="CB103" s="31">
        <f t="shared" si="11"/>
        <v>26</v>
      </c>
      <c r="CC103" s="31">
        <f t="shared" si="11"/>
        <v>27</v>
      </c>
      <c r="CD103" s="31">
        <f t="shared" si="11"/>
        <v>28</v>
      </c>
      <c r="CE103" s="31">
        <f t="shared" si="11"/>
        <v>29</v>
      </c>
      <c r="CF103" s="31">
        <f t="shared" si="11"/>
        <v>30</v>
      </c>
      <c r="CG103" s="31">
        <f t="shared" si="11"/>
        <v>31</v>
      </c>
      <c r="CH103" s="31">
        <f t="shared" si="11"/>
        <v>32</v>
      </c>
      <c r="CI103" s="31">
        <f t="shared" si="11"/>
        <v>33</v>
      </c>
      <c r="CJ103" s="31">
        <f t="shared" si="11"/>
        <v>34</v>
      </c>
      <c r="CK103" s="31">
        <f t="shared" si="11"/>
        <v>35</v>
      </c>
      <c r="CL103" s="31">
        <f t="shared" si="11"/>
        <v>36</v>
      </c>
      <c r="CM103" s="31">
        <f t="shared" si="11"/>
        <v>37</v>
      </c>
      <c r="CN103" s="31">
        <f t="shared" si="11"/>
        <v>38</v>
      </c>
      <c r="CO103" s="31">
        <f t="shared" si="11"/>
        <v>39</v>
      </c>
      <c r="CP103" s="31">
        <f t="shared" si="11"/>
        <v>40</v>
      </c>
      <c r="CQ103" s="31">
        <f t="shared" si="11"/>
        <v>41</v>
      </c>
      <c r="CR103" s="31">
        <f t="shared" si="11"/>
        <v>42</v>
      </c>
      <c r="CS103" s="31">
        <f t="shared" si="11"/>
        <v>43</v>
      </c>
      <c r="CT103" s="31">
        <f t="shared" si="11"/>
        <v>44</v>
      </c>
      <c r="CU103" s="31">
        <f t="shared" si="11"/>
        <v>45</v>
      </c>
      <c r="CV103" s="31">
        <f t="shared" si="11"/>
        <v>46</v>
      </c>
      <c r="CW103" s="31">
        <f t="shared" si="11"/>
        <v>47</v>
      </c>
      <c r="CX103" s="31">
        <f t="shared" si="11"/>
        <v>48</v>
      </c>
      <c r="CY103" s="31">
        <f t="shared" si="11"/>
        <v>49</v>
      </c>
      <c r="CZ103" s="31">
        <f t="shared" si="11"/>
        <v>50</v>
      </c>
      <c r="DA103" s="31">
        <f t="shared" si="11"/>
        <v>51</v>
      </c>
      <c r="DB103" s="31">
        <f t="shared" si="11"/>
        <v>52</v>
      </c>
    </row>
    <row r="104" spans="3:104" ht="13.5">
      <c r="C104">
        <v>1999</v>
      </c>
      <c r="D104">
        <f aca="true" t="shared" si="12" ref="D104:AI104">C104+1</f>
        <v>2000</v>
      </c>
      <c r="E104">
        <f t="shared" si="12"/>
        <v>2001</v>
      </c>
      <c r="F104">
        <f t="shared" si="12"/>
        <v>2002</v>
      </c>
      <c r="G104">
        <f t="shared" si="12"/>
        <v>2003</v>
      </c>
      <c r="H104">
        <f t="shared" si="12"/>
        <v>2004</v>
      </c>
      <c r="I104">
        <f t="shared" si="12"/>
        <v>2005</v>
      </c>
      <c r="J104">
        <f t="shared" si="12"/>
        <v>2006</v>
      </c>
      <c r="K104">
        <f t="shared" si="12"/>
        <v>2007</v>
      </c>
      <c r="L104">
        <f t="shared" si="12"/>
        <v>2008</v>
      </c>
      <c r="M104">
        <f t="shared" si="12"/>
        <v>2009</v>
      </c>
      <c r="N104">
        <f t="shared" si="12"/>
        <v>2010</v>
      </c>
      <c r="O104">
        <f t="shared" si="12"/>
        <v>2011</v>
      </c>
      <c r="P104">
        <f t="shared" si="12"/>
        <v>2012</v>
      </c>
      <c r="Q104">
        <f t="shared" si="12"/>
        <v>2013</v>
      </c>
      <c r="R104">
        <f t="shared" si="12"/>
        <v>2014</v>
      </c>
      <c r="S104">
        <f t="shared" si="12"/>
        <v>2015</v>
      </c>
      <c r="T104">
        <f t="shared" si="12"/>
        <v>2016</v>
      </c>
      <c r="U104">
        <f t="shared" si="12"/>
        <v>2017</v>
      </c>
      <c r="V104">
        <f t="shared" si="12"/>
        <v>2018</v>
      </c>
      <c r="W104">
        <f t="shared" si="12"/>
        <v>2019</v>
      </c>
      <c r="X104">
        <f t="shared" si="12"/>
        <v>2020</v>
      </c>
      <c r="Y104">
        <f t="shared" si="12"/>
        <v>2021</v>
      </c>
      <c r="Z104">
        <f t="shared" si="12"/>
        <v>2022</v>
      </c>
      <c r="AA104">
        <f t="shared" si="12"/>
        <v>2023</v>
      </c>
      <c r="AB104">
        <f t="shared" si="12"/>
        <v>2024</v>
      </c>
      <c r="AC104">
        <f t="shared" si="12"/>
        <v>2025</v>
      </c>
      <c r="AD104">
        <f t="shared" si="12"/>
        <v>2026</v>
      </c>
      <c r="AE104">
        <f t="shared" si="12"/>
        <v>2027</v>
      </c>
      <c r="AF104">
        <f t="shared" si="12"/>
        <v>2028</v>
      </c>
      <c r="AG104">
        <f t="shared" si="12"/>
        <v>2029</v>
      </c>
      <c r="AH104">
        <f t="shared" si="12"/>
        <v>2030</v>
      </c>
      <c r="AI104">
        <f t="shared" si="12"/>
        <v>2031</v>
      </c>
      <c r="AJ104">
        <f aca="true" t="shared" si="13" ref="AJ104:BO104">AI104+1</f>
        <v>2032</v>
      </c>
      <c r="AK104">
        <f t="shared" si="13"/>
        <v>2033</v>
      </c>
      <c r="AL104">
        <f t="shared" si="13"/>
        <v>2034</v>
      </c>
      <c r="AM104">
        <f t="shared" si="13"/>
        <v>2035</v>
      </c>
      <c r="AN104">
        <f t="shared" si="13"/>
        <v>2036</v>
      </c>
      <c r="AO104">
        <f t="shared" si="13"/>
        <v>2037</v>
      </c>
      <c r="AP104">
        <f t="shared" si="13"/>
        <v>2038</v>
      </c>
      <c r="AQ104">
        <f t="shared" si="13"/>
        <v>2039</v>
      </c>
      <c r="AR104">
        <f t="shared" si="13"/>
        <v>2040</v>
      </c>
      <c r="AS104">
        <f t="shared" si="13"/>
        <v>2041</v>
      </c>
      <c r="AT104">
        <f t="shared" si="13"/>
        <v>2042</v>
      </c>
      <c r="AU104">
        <f t="shared" si="13"/>
        <v>2043</v>
      </c>
      <c r="AV104">
        <f t="shared" si="13"/>
        <v>2044</v>
      </c>
      <c r="AW104">
        <f t="shared" si="13"/>
        <v>2045</v>
      </c>
      <c r="AX104">
        <f t="shared" si="13"/>
        <v>2046</v>
      </c>
      <c r="AY104">
        <f t="shared" si="13"/>
        <v>2047</v>
      </c>
      <c r="AZ104">
        <f t="shared" si="13"/>
        <v>2048</v>
      </c>
      <c r="BA104">
        <f t="shared" si="13"/>
        <v>2049</v>
      </c>
      <c r="BB104">
        <f t="shared" si="13"/>
        <v>2050</v>
      </c>
      <c r="BC104">
        <f t="shared" si="13"/>
        <v>2051</v>
      </c>
      <c r="BD104">
        <f t="shared" si="13"/>
        <v>2052</v>
      </c>
      <c r="BE104">
        <f t="shared" si="13"/>
        <v>2053</v>
      </c>
      <c r="BF104">
        <f t="shared" si="13"/>
        <v>2054</v>
      </c>
      <c r="BG104">
        <f t="shared" si="13"/>
        <v>2055</v>
      </c>
      <c r="BH104">
        <f t="shared" si="13"/>
        <v>2056</v>
      </c>
      <c r="BI104">
        <f t="shared" si="13"/>
        <v>2057</v>
      </c>
      <c r="BJ104">
        <f t="shared" si="13"/>
        <v>2058</v>
      </c>
      <c r="BK104">
        <f t="shared" si="13"/>
        <v>2059</v>
      </c>
      <c r="BL104">
        <f t="shared" si="13"/>
        <v>2060</v>
      </c>
      <c r="BM104">
        <f t="shared" si="13"/>
        <v>2061</v>
      </c>
      <c r="BN104">
        <f t="shared" si="13"/>
        <v>2062</v>
      </c>
      <c r="BO104">
        <f t="shared" si="13"/>
        <v>2063</v>
      </c>
      <c r="BP104">
        <f aca="true" t="shared" si="14" ref="BP104:CZ104">BO104+1</f>
        <v>2064</v>
      </c>
      <c r="BQ104">
        <f t="shared" si="14"/>
        <v>2065</v>
      </c>
      <c r="BR104">
        <f t="shared" si="14"/>
        <v>2066</v>
      </c>
      <c r="BS104">
        <f t="shared" si="14"/>
        <v>2067</v>
      </c>
      <c r="BT104">
        <f t="shared" si="14"/>
        <v>2068</v>
      </c>
      <c r="BU104">
        <f t="shared" si="14"/>
        <v>2069</v>
      </c>
      <c r="BV104">
        <f t="shared" si="14"/>
        <v>2070</v>
      </c>
      <c r="BW104">
        <f t="shared" si="14"/>
        <v>2071</v>
      </c>
      <c r="BX104">
        <f t="shared" si="14"/>
        <v>2072</v>
      </c>
      <c r="BY104">
        <f t="shared" si="14"/>
        <v>2073</v>
      </c>
      <c r="BZ104">
        <f t="shared" si="14"/>
        <v>2074</v>
      </c>
      <c r="CA104">
        <f t="shared" si="14"/>
        <v>2075</v>
      </c>
      <c r="CB104">
        <f t="shared" si="14"/>
        <v>2076</v>
      </c>
      <c r="CC104">
        <f t="shared" si="14"/>
        <v>2077</v>
      </c>
      <c r="CD104">
        <f t="shared" si="14"/>
        <v>2078</v>
      </c>
      <c r="CE104">
        <f t="shared" si="14"/>
        <v>2079</v>
      </c>
      <c r="CF104">
        <f t="shared" si="14"/>
        <v>2080</v>
      </c>
      <c r="CG104">
        <f t="shared" si="14"/>
        <v>2081</v>
      </c>
      <c r="CH104">
        <f t="shared" si="14"/>
        <v>2082</v>
      </c>
      <c r="CI104">
        <f t="shared" si="14"/>
        <v>2083</v>
      </c>
      <c r="CJ104">
        <f t="shared" si="14"/>
        <v>2084</v>
      </c>
      <c r="CK104">
        <f t="shared" si="14"/>
        <v>2085</v>
      </c>
      <c r="CL104">
        <f t="shared" si="14"/>
        <v>2086</v>
      </c>
      <c r="CM104">
        <f t="shared" si="14"/>
        <v>2087</v>
      </c>
      <c r="CN104">
        <f t="shared" si="14"/>
        <v>2088</v>
      </c>
      <c r="CO104">
        <f t="shared" si="14"/>
        <v>2089</v>
      </c>
      <c r="CP104">
        <f t="shared" si="14"/>
        <v>2090</v>
      </c>
      <c r="CQ104">
        <f t="shared" si="14"/>
        <v>2091</v>
      </c>
      <c r="CR104">
        <f t="shared" si="14"/>
        <v>2092</v>
      </c>
      <c r="CS104">
        <f t="shared" si="14"/>
        <v>2093</v>
      </c>
      <c r="CT104">
        <f t="shared" si="14"/>
        <v>2094</v>
      </c>
      <c r="CU104">
        <f t="shared" si="14"/>
        <v>2095</v>
      </c>
      <c r="CV104">
        <f t="shared" si="14"/>
        <v>2096</v>
      </c>
      <c r="CW104">
        <f t="shared" si="14"/>
        <v>2097</v>
      </c>
      <c r="CX104">
        <f t="shared" si="14"/>
        <v>2098</v>
      </c>
      <c r="CY104">
        <f t="shared" si="14"/>
        <v>2099</v>
      </c>
      <c r="CZ104">
        <f t="shared" si="14"/>
        <v>2100</v>
      </c>
    </row>
    <row r="105" spans="3:14" ht="13.5">
      <c r="C105" s="47" t="s">
        <v>11</v>
      </c>
      <c r="D105" s="47" t="s">
        <v>0</v>
      </c>
      <c r="E105" s="47" t="s">
        <v>1</v>
      </c>
      <c r="F105" s="47" t="s">
        <v>2</v>
      </c>
      <c r="G105" s="47" t="s">
        <v>3</v>
      </c>
      <c r="H105" s="47" t="s">
        <v>4</v>
      </c>
      <c r="I105" s="47" t="s">
        <v>5</v>
      </c>
      <c r="J105" s="47" t="s">
        <v>6</v>
      </c>
      <c r="K105" s="47" t="s">
        <v>7</v>
      </c>
      <c r="L105" s="47" t="s">
        <v>8</v>
      </c>
      <c r="M105" s="47" t="s">
        <v>9</v>
      </c>
      <c r="N105" s="47" t="s">
        <v>10</v>
      </c>
    </row>
  </sheetData>
  <sheetProtection/>
  <conditionalFormatting sqref="C1:ES1">
    <cfRule type="expression" priority="1" dxfId="0" stopIfTrue="1">
      <formula>C1=$B$12</formula>
    </cfRule>
  </conditionalFormatting>
  <printOptions/>
  <pageMargins left="0.75" right="0.75" top="1" bottom="1" header="0.512" footer="0.51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>(株)本田技術研究所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Matsuoka</dc:creator>
  <cp:keywords/>
  <dc:description/>
  <cp:lastModifiedBy>Matsuoka Ken</cp:lastModifiedBy>
  <cp:lastPrinted>2016-10-19T05:11:50Z</cp:lastPrinted>
  <dcterms:created xsi:type="dcterms:W3CDTF">2000-06-27T04:59:52Z</dcterms:created>
  <dcterms:modified xsi:type="dcterms:W3CDTF">2024-02-22T02:48:04Z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