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450" activeTab="3"/>
  </bookViews>
  <sheets>
    <sheet name="Calculate" sheetId="1" r:id="rId1"/>
    <sheet name="Date" sheetId="2" r:id="rId2"/>
    <sheet name="CountDown" sheetId="3" r:id="rId3"/>
    <sheet name="HowTo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">#REF!,#REF!,#REF!,#REF!,#REF!,#REF!</definedName>
    <definedName name="AnyDate">'[2]Date in cell B12'!$B$12</definedName>
    <definedName name="EnterEvent">'CountDown'!$B$4</definedName>
    <definedName name="km1">#REF!</definedName>
    <definedName name="L10参照範囲">'[4]集計'!$A$1:$E$213</definedName>
    <definedName name="L12CNO0180">'[5]ALL 4～9'!#REF!</definedName>
    <definedName name="L12CNO0190">'[5]ALL 4～9'!#REF!</definedName>
    <definedName name="L12SRCV0010">'[5]ALL 4～9'!#REF!</definedName>
    <definedName name="L12SRCV0020">'[5]ALL 4～9'!#REF!</definedName>
    <definedName name="L12SRCV0030">'[5]ALL 4～9'!#REF!</definedName>
    <definedName name="L12SRCV0040">'[5]ALL 4～9'!#REF!</definedName>
    <definedName name="L12SRCV0050">'[5]ALL 4～9'!#REF!</definedName>
    <definedName name="L12SRCV0060">'[5]ALL 4～9'!#REF!</definedName>
    <definedName name="L12SRCV0080">'[5]ALL 4～9'!#REF!</definedName>
    <definedName name="L12SRCV0180">'[5]ALL 4～9'!#REF!</definedName>
    <definedName name="L12参照範囲">'[6]集計'!$A$1:$E$216</definedName>
    <definedName name="Max20">#REF!</definedName>
    <definedName name="Max201">#REF!</definedName>
    <definedName name="Max202">#REF!</definedName>
    <definedName name="Max203">#REF!</definedName>
    <definedName name="Max204">#REF!</definedName>
    <definedName name="Max22">#REF!,#REF!</definedName>
    <definedName name="Max222">#REF!,#REF!</definedName>
    <definedName name="Max223">#REF!,#REF!</definedName>
    <definedName name="Max224">#REF!,#REF!</definedName>
    <definedName name="SelectDate">#REF!</definedName>
    <definedName name="Sun">#REF!,#REF!,#REF!,#REF!,#REF!,#REF!</definedName>
    <definedName name="Sunday">#REF!,#REF!,#REF!,#REF!,#REF!,#REF!</definedName>
    <definedName name="Sunday1">#REF!,#REF!,#REF!,#REF!,#REF!,#REF!</definedName>
    <definedName name="SunSchedule">#REF!,#REF!,#REF!,#REF!,#REF!,#REF!</definedName>
    <definedName name="Today">#REF!</definedName>
    <definedName name="Year">#REF!</definedName>
    <definedName name="years53wks">'[1]Date by Week Number'!$BA$14:$BA$84</definedName>
    <definedName name="事業所コード">#REF!</definedName>
    <definedName name="本給">#REF!</definedName>
    <definedName name="異動区分">#REF!</definedName>
    <definedName name="資格コード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F5" authorId="0">
      <text>
        <r>
          <rPr>
            <sz val="11"/>
            <color theme="1"/>
            <rFont val="aptos narrow"/>
            <family val="2"/>
          </rPr>
          <t>date yyyy/mmm/d
======</t>
        </r>
      </text>
    </comment>
  </commentList>
</comments>
</file>

<file path=xl/comments3.xml><?xml version="1.0" encoding="utf-8"?>
<comments xmlns="http://schemas.openxmlformats.org/spreadsheetml/2006/main">
  <authors>
    <author>Matsuoka</author>
  </authors>
  <commentList>
    <comment ref="D103" authorId="0">
      <text>
        <r>
          <rPr>
            <b/>
            <sz val="9"/>
            <rFont val="ＭＳ Ｐゴシック"/>
            <family val="3"/>
          </rPr>
          <t>Matsuoka:</t>
        </r>
        <r>
          <rPr>
            <sz val="9"/>
            <rFont val="ＭＳ Ｐゴシック"/>
            <family val="3"/>
          </rPr>
          <t xml:space="preserve">
TODAY()
</t>
        </r>
      </text>
    </comment>
    <comment ref="A104" authorId="0">
      <text>
        <r>
          <rPr>
            <b/>
            <sz val="9"/>
            <rFont val="ＭＳ Ｐゴシック"/>
            <family val="3"/>
          </rPr>
          <t>Matsuoka:</t>
        </r>
        <r>
          <rPr>
            <sz val="9"/>
            <rFont val="ＭＳ Ｐゴシック"/>
            <family val="3"/>
          </rPr>
          <t xml:space="preserve">
Lookup 1st to last days</t>
        </r>
      </text>
    </comment>
    <comment ref="C105" authorId="0">
      <text>
        <r>
          <rPr>
            <b/>
            <sz val="9"/>
            <rFont val="ＭＳ Ｐゴシック"/>
            <family val="3"/>
          </rPr>
          <t>Matsuoka:</t>
        </r>
        <r>
          <rPr>
            <sz val="9"/>
            <rFont val="ＭＳ Ｐゴシック"/>
            <family val="3"/>
          </rPr>
          <t xml:space="preserve">
Opening hour first day</t>
        </r>
      </text>
    </comment>
  </commentList>
</comments>
</file>

<file path=xl/sharedStrings.xml><?xml version="1.0" encoding="utf-8"?>
<sst xmlns="http://schemas.openxmlformats.org/spreadsheetml/2006/main" count="37" uniqueCount="21">
  <si>
    <t>+</t>
  </si>
  <si>
    <t>=</t>
  </si>
  <si>
    <t>-</t>
  </si>
  <si>
    <t>*</t>
  </si>
  <si>
    <t>/</t>
  </si>
  <si>
    <t>days</t>
  </si>
  <si>
    <t>date yyyy/mmm/d</t>
  </si>
  <si>
    <t>Sheet
Date</t>
  </si>
  <si>
    <t>http://excelfan.com/</t>
  </si>
  <si>
    <t>https://kenmzoka.bizland.com/021127ExcelCountdown.htm</t>
  </si>
  <si>
    <t>Countdown in Excel for Your Events</t>
  </si>
  <si>
    <r>
      <t>Countdown on</t>
    </r>
    <r>
      <rPr>
        <sz val="11"/>
        <rFont val="ＭＳ Ｐゴシック"/>
        <family val="3"/>
      </rPr>
      <t xml:space="preserve"> </t>
    </r>
  </si>
  <si>
    <t>Easter Sunday 2024</t>
  </si>
  <si>
    <t>Updated</t>
  </si>
  <si>
    <t>excelfan.com</t>
  </si>
  <si>
    <t>rugbyworldcup.com</t>
  </si>
  <si>
    <t>twitter.com/#RWC2019</t>
  </si>
  <si>
    <t>wikipedia.org/wiki/2019_Rugby_World_Cup</t>
  </si>
  <si>
    <t>Reviewed</t>
  </si>
  <si>
    <t>Opening of Beijing Olympics</t>
  </si>
  <si>
    <t>NOW()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</si>
</sst>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h:mm\ AM/PM\ ddd\ m/d/yyyy"/>
    <numFmt numFmtId="182" formatCode="h:mm\ AM/PM\ ddd\ mmm\.\ d\,\ yyyy"/>
    <numFmt numFmtId="183" formatCode="m/d/yy\ h:mm:ss\ AM/PM"/>
  </numFmts>
  <fonts count="105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6"/>
      <name val="aptos narrow"/>
      <family val="2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2"/>
      <color indexed="14"/>
      <name val="Verdana"/>
      <family val="2"/>
    </font>
    <font>
      <u val="single"/>
      <sz val="16"/>
      <color indexed="12"/>
      <name val="ＭＳ Ｐゴシック"/>
      <family val="3"/>
    </font>
    <font>
      <sz val="8"/>
      <name val="ＭＳ Ｐゴシック"/>
      <family val="3"/>
    </font>
    <font>
      <b/>
      <sz val="10"/>
      <name val="Times New Roman"/>
      <family val="1"/>
    </font>
    <font>
      <sz val="11"/>
      <name val="ＭＳ Ｐ明朝"/>
      <family val="1"/>
    </font>
    <font>
      <b/>
      <sz val="12"/>
      <color indexed="20"/>
      <name val="Times New Roman"/>
      <family val="1"/>
    </font>
    <font>
      <b/>
      <sz val="12"/>
      <name val="Times New Roman"/>
      <family val="1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aptos narrow"/>
      <family val="2"/>
    </font>
    <font>
      <sz val="18"/>
      <color indexed="8"/>
      <name val="aptos narrow"/>
      <family val="2"/>
    </font>
    <font>
      <b/>
      <sz val="11"/>
      <color indexed="9"/>
      <name val="aptos narrow"/>
      <family val="2"/>
    </font>
    <font>
      <sz val="11"/>
      <color indexed="60"/>
      <name val="aptos narrow"/>
      <family val="2"/>
    </font>
    <font>
      <u val="single"/>
      <sz val="11"/>
      <color indexed="49"/>
      <name val="aptos narrow"/>
      <family val="2"/>
    </font>
    <font>
      <sz val="11"/>
      <color indexed="52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sz val="11"/>
      <color indexed="20"/>
      <name val="aptos narrow"/>
      <family val="2"/>
    </font>
    <font>
      <sz val="11"/>
      <color indexed="17"/>
      <name val="aptos narrow"/>
      <family val="2"/>
    </font>
    <font>
      <b/>
      <sz val="15"/>
      <color indexed="8"/>
      <name val="aptos narrow"/>
      <family val="2"/>
    </font>
    <font>
      <b/>
      <sz val="13"/>
      <color indexed="8"/>
      <name val="aptos narrow"/>
      <family val="2"/>
    </font>
    <font>
      <b/>
      <sz val="11"/>
      <color indexed="8"/>
      <name val="aptos narrow"/>
      <family val="2"/>
    </font>
    <font>
      <b/>
      <sz val="11"/>
      <color indexed="52"/>
      <name val="aptos narrow"/>
      <family val="2"/>
    </font>
    <font>
      <i/>
      <sz val="11"/>
      <color indexed="23"/>
      <name val="aptos narrow"/>
      <family val="2"/>
    </font>
    <font>
      <sz val="11"/>
      <color indexed="10"/>
      <name val="aptos narrow"/>
      <family val="2"/>
    </font>
    <font>
      <sz val="36"/>
      <color indexed="8"/>
      <name val="游ゴシック"/>
      <family val="3"/>
    </font>
    <font>
      <sz val="8"/>
      <color indexed="8"/>
      <name val="aptos narrow"/>
      <family val="2"/>
    </font>
    <font>
      <sz val="25"/>
      <color indexed="8"/>
      <name val="aptos narrow"/>
      <family val="2"/>
    </font>
    <font>
      <sz val="48"/>
      <color indexed="8"/>
      <name val="游ゴシック"/>
      <family val="3"/>
    </font>
    <font>
      <sz val="8"/>
      <color indexed="8"/>
      <name val="游ゴシック"/>
      <family val="3"/>
    </font>
    <font>
      <sz val="28"/>
      <color indexed="8"/>
      <name val="游ゴシック"/>
      <family val="3"/>
    </font>
    <font>
      <sz val="11"/>
      <color indexed="8"/>
      <name val="游ゴシック"/>
      <family val="3"/>
    </font>
    <font>
      <sz val="8"/>
      <color indexed="22"/>
      <name val="游ゴシック"/>
      <family val="3"/>
    </font>
    <font>
      <sz val="11"/>
      <color indexed="42"/>
      <name val="aptos narrow"/>
      <family val="2"/>
    </font>
    <font>
      <sz val="14"/>
      <color indexed="8"/>
      <name val="游ゴシック"/>
      <family val="3"/>
    </font>
    <font>
      <sz val="36"/>
      <color indexed="55"/>
      <name val="游ゴシック"/>
      <family val="3"/>
    </font>
    <font>
      <sz val="48"/>
      <color indexed="55"/>
      <name val="游ゴシック"/>
      <family val="3"/>
    </font>
    <font>
      <sz val="18"/>
      <color indexed="55"/>
      <name val="MS PGothic"/>
      <family val="3"/>
    </font>
    <font>
      <sz val="11"/>
      <color indexed="55"/>
      <name val="游ゴシック"/>
      <family val="3"/>
    </font>
    <font>
      <sz val="28"/>
      <color indexed="22"/>
      <name val="游ゴシック"/>
      <family val="3"/>
    </font>
    <font>
      <sz val="25"/>
      <color indexed="8"/>
      <name val="游ゴシック"/>
      <family val="3"/>
    </font>
    <font>
      <sz val="25"/>
      <color indexed="8"/>
      <name val="MS PGothic"/>
      <family val="3"/>
    </font>
    <font>
      <sz val="24"/>
      <color indexed="55"/>
      <name val="游ゴシック"/>
      <family val="3"/>
    </font>
    <font>
      <sz val="24"/>
      <color indexed="22"/>
      <name val="游ゴシック"/>
      <family val="3"/>
    </font>
    <font>
      <u val="single"/>
      <sz val="24"/>
      <color indexed="49"/>
      <name val="游ゴシック"/>
      <family val="3"/>
    </font>
    <font>
      <u val="single"/>
      <sz val="16"/>
      <color indexed="49"/>
      <name val="aptos narrow"/>
      <family val="2"/>
    </font>
    <font>
      <sz val="26"/>
      <color indexed="8"/>
      <name val="游ゴシック"/>
      <family val="3"/>
    </font>
    <font>
      <sz val="12"/>
      <color indexed="17"/>
      <name val="&quot;Google Sans Mono&quot;"/>
      <family val="2"/>
    </font>
    <font>
      <sz val="14"/>
      <color indexed="8"/>
      <name val="aptos narrow"/>
      <family val="2"/>
    </font>
    <font>
      <sz val="14"/>
      <color indexed="17"/>
      <name val="&quot;Google Sans Mono&quot;"/>
      <family val="2"/>
    </font>
    <font>
      <b/>
      <sz val="12"/>
      <color indexed="9"/>
      <name val="Times New Roman"/>
      <family val="1"/>
    </font>
    <font>
      <sz val="11"/>
      <color theme="0"/>
      <name val="aptos narrow"/>
      <family val="2"/>
    </font>
    <font>
      <sz val="18"/>
      <color theme="3"/>
      <name val="aptos narrow"/>
      <family val="2"/>
    </font>
    <font>
      <b/>
      <sz val="11"/>
      <color theme="0"/>
      <name val="aptos narrow"/>
      <family val="2"/>
    </font>
    <font>
      <sz val="11"/>
      <color rgb="FF9C5700"/>
      <name val="aptos narrow"/>
      <family val="2"/>
    </font>
    <font>
      <u val="single"/>
      <sz val="11"/>
      <color theme="10"/>
      <name val="aptos narrow"/>
      <family val="2"/>
    </font>
    <font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  <font>
      <u val="single"/>
      <sz val="11"/>
      <color theme="11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rgb="FFFA7D00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b/>
      <sz val="11"/>
      <color theme="1"/>
      <name val="aptos narrow"/>
      <family val="2"/>
    </font>
    <font>
      <sz val="36"/>
      <color theme="1"/>
      <name val="游ゴシック"/>
      <family val="3"/>
    </font>
    <font>
      <sz val="8"/>
      <color theme="1"/>
      <name val="aptos narrow"/>
      <family val="2"/>
    </font>
    <font>
      <sz val="25"/>
      <color theme="1"/>
      <name val="aptos narrow"/>
      <family val="2"/>
    </font>
    <font>
      <sz val="48"/>
      <color theme="1"/>
      <name val="游ゴシック"/>
      <family val="3"/>
    </font>
    <font>
      <sz val="8"/>
      <color theme="1"/>
      <name val="游ゴシック"/>
      <family val="3"/>
    </font>
    <font>
      <sz val="28"/>
      <color theme="1"/>
      <name val="游ゴシック"/>
      <family val="3"/>
    </font>
    <font>
      <sz val="11"/>
      <color theme="1"/>
      <name val="游ゴシック"/>
      <family val="3"/>
    </font>
    <font>
      <sz val="8"/>
      <color rgb="FFD8D8D8"/>
      <name val="游ゴシック"/>
      <family val="3"/>
    </font>
    <font>
      <sz val="11"/>
      <color rgb="FFB6D7A8"/>
      <name val="aptos narrow"/>
      <family val="2"/>
    </font>
    <font>
      <sz val="14"/>
      <color theme="1"/>
      <name val="游ゴシック"/>
      <family val="3"/>
    </font>
    <font>
      <sz val="36"/>
      <color rgb="FFBFBFBF"/>
      <name val="游ゴシック"/>
      <family val="3"/>
    </font>
    <font>
      <sz val="48"/>
      <color rgb="FFBFBFBF"/>
      <name val="游ゴシック"/>
      <family val="3"/>
    </font>
    <font>
      <sz val="18"/>
      <color rgb="FFBFBFBF"/>
      <name val="MS PGothic"/>
      <family val="3"/>
    </font>
    <font>
      <sz val="11"/>
      <color rgb="FFBFBFBF"/>
      <name val="游ゴシック"/>
      <family val="3"/>
    </font>
    <font>
      <sz val="28"/>
      <color rgb="FFD8D8D8"/>
      <name val="游ゴシック"/>
      <family val="3"/>
    </font>
    <font>
      <sz val="25"/>
      <color theme="1"/>
      <name val="游ゴシック"/>
      <family val="3"/>
    </font>
    <font>
      <sz val="25"/>
      <color theme="1"/>
      <name val="MS PGothic"/>
      <family val="3"/>
    </font>
    <font>
      <sz val="24"/>
      <color rgb="FFBFBFBF"/>
      <name val="游ゴシック"/>
      <family val="3"/>
    </font>
    <font>
      <sz val="24"/>
      <color rgb="FFD8D8D8"/>
      <name val="游ゴシック"/>
      <family val="3"/>
    </font>
    <font>
      <u val="single"/>
      <sz val="24"/>
      <color theme="10"/>
      <name val="游ゴシック"/>
      <family val="3"/>
    </font>
    <font>
      <u val="single"/>
      <sz val="16"/>
      <color theme="10"/>
      <name val="aptos narrow"/>
      <family val="2"/>
    </font>
    <font>
      <sz val="26"/>
      <color theme="1"/>
      <name val="游ゴシック"/>
      <family val="3"/>
    </font>
    <font>
      <sz val="12"/>
      <color rgb="FF008000"/>
      <name val="&quot;Google Sans Mono&quot;"/>
      <family val="2"/>
    </font>
    <font>
      <sz val="14"/>
      <color theme="1"/>
      <name val="aptos narrow"/>
      <family val="2"/>
    </font>
    <font>
      <sz val="14"/>
      <color rgb="FF008000"/>
      <name val="&quot;Google Sans Mono&quot;"/>
      <family val="2"/>
    </font>
    <font>
      <b/>
      <sz val="8"/>
      <name val="aptos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30" borderId="5" applyNumberFormat="0" applyAlignment="0" applyProtection="0"/>
    <xf numFmtId="0" fontId="69" fillId="31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0" borderId="9" applyNumberFormat="0" applyFill="0" applyAlignment="0" applyProtection="0"/>
  </cellStyleXfs>
  <cellXfs count="106">
    <xf numFmtId="0" fontId="0" fillId="0" borderId="0" xfId="0" applyFont="1" applyAlignment="1">
      <alignment vertical="center"/>
    </xf>
    <xf numFmtId="176" fontId="79" fillId="0" borderId="0" xfId="0" applyNumberFormat="1" applyFont="1" applyAlignment="1">
      <alignment horizontal="center" vertical="center"/>
    </xf>
    <xf numFmtId="0" fontId="79" fillId="0" borderId="0" xfId="0" applyFont="1" applyAlignment="1" quotePrefix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 quotePrefix="1">
      <alignment horizontal="center" vertical="center"/>
    </xf>
    <xf numFmtId="14" fontId="83" fillId="0" borderId="0" xfId="0" applyNumberFormat="1" applyFont="1" applyAlignment="1">
      <alignment horizontal="center" vertical="center"/>
    </xf>
    <xf numFmtId="14" fontId="84" fillId="0" borderId="0" xfId="0" applyNumberFormat="1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5" fillId="0" borderId="0" xfId="0" applyFont="1" applyAlignment="1">
      <alignment/>
    </xf>
    <xf numFmtId="10" fontId="0" fillId="0" borderId="0" xfId="0" applyNumberFormat="1" applyFont="1" applyAlignment="1">
      <alignment vertical="center"/>
    </xf>
    <xf numFmtId="14" fontId="86" fillId="0" borderId="0" xfId="0" applyNumberFormat="1" applyFont="1" applyAlignment="1">
      <alignment horizontal="center" vertical="center"/>
    </xf>
    <xf numFmtId="14" fontId="87" fillId="0" borderId="0" xfId="0" applyNumberFormat="1" applyFont="1" applyAlignment="1">
      <alignment vertical="center"/>
    </xf>
    <xf numFmtId="177" fontId="83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center" vertical="center" wrapText="1"/>
    </xf>
    <xf numFmtId="14" fontId="89" fillId="0" borderId="0" xfId="0" applyNumberFormat="1" applyFont="1" applyAlignment="1">
      <alignment horizontal="center" vertical="center"/>
    </xf>
    <xf numFmtId="0" fontId="90" fillId="0" borderId="0" xfId="0" applyFont="1" applyAlignment="1" quotePrefix="1">
      <alignment horizontal="center" vertical="center"/>
    </xf>
    <xf numFmtId="0" fontId="89" fillId="0" borderId="0" xfId="0" applyFont="1" applyAlignment="1" quotePrefix="1">
      <alignment horizontal="center" vertical="center"/>
    </xf>
    <xf numFmtId="0" fontId="91" fillId="33" borderId="0" xfId="0" applyFont="1" applyFill="1" applyBorder="1" applyAlignment="1">
      <alignment horizontal="left" vertical="center"/>
    </xf>
    <xf numFmtId="0" fontId="89" fillId="0" borderId="0" xfId="0" applyFont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Alignment="1">
      <alignment vertical="center"/>
    </xf>
    <xf numFmtId="14" fontId="93" fillId="0" borderId="0" xfId="0" applyNumberFormat="1" applyFont="1" applyAlignment="1" applyProtection="1">
      <alignment horizontal="center" vertical="center"/>
      <protection hidden="1"/>
    </xf>
    <xf numFmtId="14" fontId="94" fillId="0" borderId="0" xfId="0" applyNumberFormat="1" applyFont="1" applyAlignment="1" applyProtection="1">
      <alignment horizontal="center" vertical="center"/>
      <protection hidden="1" locked="0"/>
    </xf>
    <xf numFmtId="177" fontId="94" fillId="0" borderId="0" xfId="0" applyNumberFormat="1" applyFont="1" applyAlignment="1" applyProtection="1">
      <alignment horizontal="center" vertical="center"/>
      <protection locked="0"/>
    </xf>
    <xf numFmtId="14" fontId="95" fillId="33" borderId="0" xfId="0" applyNumberFormat="1" applyFont="1" applyFill="1" applyBorder="1" applyAlignment="1" applyProtection="1">
      <alignment horizontal="left" vertical="center"/>
      <protection hidden="1"/>
    </xf>
    <xf numFmtId="0" fontId="95" fillId="33" borderId="0" xfId="0" applyFont="1" applyFill="1" applyBorder="1" applyAlignment="1" applyProtection="1">
      <alignment horizontal="left" vertical="center"/>
      <protection hidden="1"/>
    </xf>
    <xf numFmtId="0" fontId="79" fillId="0" borderId="0" xfId="0" applyFont="1" applyAlignment="1" applyProtection="1" quotePrefix="1">
      <alignment horizontal="center" vertical="center"/>
      <protection hidden="1"/>
    </xf>
    <xf numFmtId="177" fontId="96" fillId="0" borderId="0" xfId="0" applyNumberFormat="1" applyFont="1" applyAlignment="1">
      <alignment horizontal="center" vertical="center"/>
    </xf>
    <xf numFmtId="14" fontId="96" fillId="0" borderId="0" xfId="0" applyNumberFormat="1" applyFont="1" applyAlignment="1">
      <alignment horizontal="center" vertical="center"/>
    </xf>
    <xf numFmtId="14" fontId="97" fillId="0" borderId="0" xfId="0" applyNumberFormat="1" applyFont="1" applyAlignment="1">
      <alignment horizontal="center" vertical="center"/>
    </xf>
    <xf numFmtId="14" fontId="98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 hidden="1"/>
    </xf>
    <xf numFmtId="0" fontId="99" fillId="0" borderId="0" xfId="43" applyFont="1" applyAlignment="1" applyProtection="1">
      <alignment horizontal="center" vertical="center"/>
      <protection/>
    </xf>
    <xf numFmtId="176" fontId="100" fillId="0" borderId="0" xfId="0" applyNumberFormat="1" applyFont="1" applyAlignment="1" applyProtection="1">
      <alignment horizontal="center" vertical="center"/>
      <protection locked="0"/>
    </xf>
    <xf numFmtId="176" fontId="100" fillId="0" borderId="0" xfId="0" applyNumberFormat="1" applyFont="1" applyAlignment="1" applyProtection="1">
      <alignment horizontal="center" vertical="center"/>
      <protection/>
    </xf>
    <xf numFmtId="14" fontId="94" fillId="2" borderId="0" xfId="0" applyNumberFormat="1" applyFont="1" applyFill="1" applyAlignment="1" applyProtection="1">
      <alignment horizontal="center" vertical="center"/>
      <protection locked="0"/>
    </xf>
    <xf numFmtId="14" fontId="94" fillId="6" borderId="0" xfId="0" applyNumberFormat="1" applyFont="1" applyFill="1" applyAlignment="1" applyProtection="1">
      <alignment horizontal="center" vertical="center"/>
      <protection locked="0"/>
    </xf>
    <xf numFmtId="14" fontId="0" fillId="0" borderId="0" xfId="0" applyNumberFormat="1" applyAlignment="1">
      <alignment horizontal="left" vertical="center"/>
    </xf>
    <xf numFmtId="14" fontId="94" fillId="9" borderId="0" xfId="0" applyNumberFormat="1" applyFont="1" applyFill="1" applyAlignment="1" applyProtection="1">
      <alignment horizontal="center" vertical="center"/>
      <protection locked="0"/>
    </xf>
    <xf numFmtId="0" fontId="101" fillId="34" borderId="0" xfId="0" applyFont="1" applyFill="1" applyAlignment="1" applyProtection="1">
      <alignment horizontal="centerContinuous" vertical="center" wrapText="1"/>
      <protection hidden="1"/>
    </xf>
    <xf numFmtId="0" fontId="0" fillId="0" borderId="0" xfId="0" applyAlignment="1">
      <alignment horizontal="centerContinuous" vertical="center" wrapText="1"/>
    </xf>
    <xf numFmtId="176" fontId="83" fillId="0" borderId="0" xfId="0" applyNumberFormat="1" applyFont="1" applyAlignment="1">
      <alignment horizontal="centerContinuous" vertical="center" wrapText="1"/>
    </xf>
    <xf numFmtId="0" fontId="80" fillId="0" borderId="0" xfId="0" applyFont="1" applyAlignment="1">
      <alignment horizontal="centerContinuous" vertical="center" wrapText="1"/>
    </xf>
    <xf numFmtId="14" fontId="102" fillId="9" borderId="0" xfId="0" applyNumberFormat="1" applyFont="1" applyFill="1" applyAlignment="1" applyProtection="1">
      <alignment horizontal="center" vertical="center"/>
      <protection hidden="1"/>
    </xf>
    <xf numFmtId="14" fontId="102" fillId="6" borderId="0" xfId="0" applyNumberFormat="1" applyFont="1" applyFill="1" applyAlignment="1" applyProtection="1">
      <alignment horizontal="center" vertical="center"/>
      <protection hidden="1"/>
    </xf>
    <xf numFmtId="14" fontId="102" fillId="2" borderId="0" xfId="0" applyNumberFormat="1" applyFont="1" applyFill="1" applyAlignment="1" applyProtection="1">
      <alignment horizontal="center" vertical="center"/>
      <protection hidden="1"/>
    </xf>
    <xf numFmtId="14" fontId="102" fillId="0" borderId="0" xfId="0" applyNumberFormat="1" applyFont="1" applyAlignment="1" applyProtection="1">
      <alignment horizontal="left" vertical="center"/>
      <protection hidden="1"/>
    </xf>
    <xf numFmtId="0" fontId="99" fillId="0" borderId="0" xfId="43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3" fillId="0" borderId="0" xfId="52" applyProtection="1">
      <alignment/>
      <protection locked="0"/>
    </xf>
    <xf numFmtId="0" fontId="5" fillId="0" borderId="0" xfId="44" applyFont="1" applyAlignment="1" applyProtection="1">
      <alignment/>
      <protection locked="0"/>
    </xf>
    <xf numFmtId="0" fontId="3" fillId="0" borderId="0" xfId="52">
      <alignment/>
      <protection/>
    </xf>
    <xf numFmtId="14" fontId="3" fillId="0" borderId="0" xfId="52" applyNumberFormat="1" applyProtection="1">
      <alignment/>
      <protection locked="0"/>
    </xf>
    <xf numFmtId="0" fontId="3" fillId="0" borderId="0" xfId="52" applyAlignment="1" applyProtection="1">
      <alignment horizontal="right"/>
      <protection locked="0"/>
    </xf>
    <xf numFmtId="14" fontId="5" fillId="0" borderId="0" xfId="44" applyNumberFormat="1" applyFont="1" applyAlignment="1" applyProtection="1">
      <alignment/>
      <protection locked="0"/>
    </xf>
    <xf numFmtId="0" fontId="3" fillId="5" borderId="0" xfId="52" applyFill="1" applyAlignment="1" applyProtection="1">
      <alignment horizontal="center"/>
      <protection locked="0"/>
    </xf>
    <xf numFmtId="0" fontId="3" fillId="0" borderId="0" xfId="52" applyAlignment="1">
      <alignment horizontal="center" vertical="center"/>
      <protection/>
    </xf>
    <xf numFmtId="14" fontId="3" fillId="0" borderId="0" xfId="52" applyNumberFormat="1">
      <alignment/>
      <protection/>
    </xf>
    <xf numFmtId="0" fontId="8" fillId="0" borderId="0" xfId="44" applyFont="1" applyAlignment="1" applyProtection="1">
      <alignment/>
      <protection/>
    </xf>
    <xf numFmtId="0" fontId="5" fillId="0" borderId="0" xfId="44" applyFont="1" applyAlignment="1" applyProtection="1">
      <alignment/>
      <protection/>
    </xf>
    <xf numFmtId="0" fontId="9" fillId="0" borderId="0" xfId="52" applyFont="1" applyAlignment="1" applyProtection="1">
      <alignment horizontal="center" vertical="center"/>
      <protection hidden="1"/>
    </xf>
    <xf numFmtId="0" fontId="9" fillId="0" borderId="0" xfId="52" applyFont="1" applyAlignment="1">
      <alignment horizontal="center"/>
      <protection/>
    </xf>
    <xf numFmtId="181" fontId="9" fillId="0" borderId="0" xfId="52" applyNumberFormat="1" applyFont="1" applyAlignment="1">
      <alignment horizontal="center"/>
      <protection/>
    </xf>
    <xf numFmtId="22" fontId="9" fillId="0" borderId="0" xfId="52" applyNumberFormat="1" applyFont="1" applyAlignment="1" applyProtection="1">
      <alignment horizontal="center" wrapText="1"/>
      <protection hidden="1"/>
    </xf>
    <xf numFmtId="181" fontId="10" fillId="0" borderId="0" xfId="54" applyNumberFormat="1" applyFont="1" applyAlignment="1" applyProtection="1">
      <alignment horizontal="centerContinuous" vertical="center"/>
      <protection hidden="1"/>
    </xf>
    <xf numFmtId="0" fontId="3" fillId="0" borderId="0" xfId="52" applyAlignment="1">
      <alignment horizontal="centerContinuous"/>
      <protection/>
    </xf>
    <xf numFmtId="0" fontId="3" fillId="0" borderId="0" xfId="52" applyAlignment="1">
      <alignment horizontal="center"/>
      <protection/>
    </xf>
    <xf numFmtId="49" fontId="3" fillId="0" borderId="0" xfId="52" applyNumberFormat="1">
      <alignment/>
      <protection/>
    </xf>
    <xf numFmtId="14" fontId="9" fillId="0" borderId="0" xfId="52" applyNumberFormat="1" applyFont="1">
      <alignment/>
      <protection/>
    </xf>
    <xf numFmtId="14" fontId="14" fillId="0" borderId="0" xfId="52" applyNumberFormat="1" applyFont="1">
      <alignment/>
      <protection/>
    </xf>
    <xf numFmtId="14" fontId="3" fillId="0" borderId="0" xfId="52" applyNumberFormat="1" applyAlignment="1">
      <alignment horizontal="center"/>
      <protection/>
    </xf>
    <xf numFmtId="22" fontId="9" fillId="0" borderId="0" xfId="52" applyNumberFormat="1" applyFont="1" applyAlignment="1">
      <alignment horizontal="center"/>
      <protection/>
    </xf>
    <xf numFmtId="183" fontId="3" fillId="35" borderId="0" xfId="52" applyNumberFormat="1" applyFill="1">
      <alignment/>
      <protection/>
    </xf>
    <xf numFmtId="0" fontId="15" fillId="0" borderId="0" xfId="52" applyFont="1">
      <alignment/>
      <protection/>
    </xf>
    <xf numFmtId="21" fontId="16" fillId="0" borderId="0" xfId="52" applyNumberFormat="1" applyFont="1" applyAlignment="1">
      <alignment vertical="top"/>
      <protection/>
    </xf>
    <xf numFmtId="0" fontId="103" fillId="34" borderId="0" xfId="0" applyFont="1" applyFill="1" applyAlignment="1" applyProtection="1">
      <alignment horizontal="right" vertical="center"/>
      <protection hidden="1"/>
    </xf>
    <xf numFmtId="0" fontId="102" fillId="0" borderId="0" xfId="0" applyFont="1" applyAlignment="1">
      <alignment horizontal="right" vertical="center"/>
    </xf>
    <xf numFmtId="0" fontId="3" fillId="0" borderId="0" xfId="52" applyAlignment="1">
      <alignment horizontal="center" vertical="center" wrapText="1"/>
      <protection/>
    </xf>
    <xf numFmtId="181" fontId="10" fillId="0" borderId="0" xfId="52" applyNumberFormat="1" applyFont="1" applyAlignment="1" applyProtection="1">
      <alignment horizontal="center"/>
      <protection hidden="1"/>
    </xf>
    <xf numFmtId="177" fontId="12" fillId="36" borderId="10" xfId="53" applyNumberFormat="1" applyFont="1" applyFill="1" applyBorder="1" applyAlignment="1" applyProtection="1">
      <alignment horizontal="center" vertical="center" wrapText="1"/>
      <protection hidden="1"/>
    </xf>
    <xf numFmtId="177" fontId="13" fillId="36" borderId="10" xfId="52" applyNumberFormat="1" applyFont="1" applyFill="1" applyBorder="1" applyAlignment="1" applyProtection="1">
      <alignment wrapText="1"/>
      <protection hidden="1"/>
    </xf>
    <xf numFmtId="14" fontId="3" fillId="36" borderId="10" xfId="52" applyNumberFormat="1" applyFill="1" applyBorder="1" applyAlignment="1" applyProtection="1">
      <alignment horizontal="center" vertical="center"/>
      <protection locked="0"/>
    </xf>
    <xf numFmtId="20" fontId="6" fillId="36" borderId="10" xfId="52" applyNumberFormat="1" applyFont="1" applyFill="1" applyBorder="1" applyAlignment="1" applyProtection="1">
      <alignment horizontal="center" vertical="center"/>
      <protection hidden="1" locked="0"/>
    </xf>
    <xf numFmtId="49" fontId="3" fillId="36" borderId="10" xfId="52" applyNumberFormat="1" applyFill="1" applyBorder="1" applyAlignment="1" applyProtection="1">
      <alignment horizontal="center" vertical="center" wrapText="1"/>
      <protection locked="0"/>
    </xf>
    <xf numFmtId="181" fontId="10" fillId="0" borderId="0" xfId="52" applyNumberFormat="1" applyFont="1" applyAlignment="1" applyProtection="1">
      <alignment horizontal="left"/>
      <protection hidden="1"/>
    </xf>
    <xf numFmtId="182" fontId="10" fillId="0" borderId="0" xfId="52" applyNumberFormat="1" applyFont="1" applyAlignment="1" applyProtection="1">
      <alignment horizontal="center"/>
      <protection hidden="1"/>
    </xf>
    <xf numFmtId="0" fontId="3" fillId="5" borderId="0" xfId="52" applyFill="1" applyAlignment="1" applyProtection="1">
      <alignment horizontal="center" vertical="center"/>
      <protection locked="0"/>
    </xf>
    <xf numFmtId="0" fontId="3" fillId="0" borderId="0" xfId="52" applyAlignment="1" applyProtection="1">
      <alignment horizontal="center" vertical="center"/>
      <protection locked="0"/>
    </xf>
    <xf numFmtId="14" fontId="3" fillId="36" borderId="11" xfId="52" applyNumberFormat="1" applyFill="1" applyBorder="1" applyAlignment="1" applyProtection="1">
      <alignment horizontal="center" vertical="center"/>
      <protection locked="0"/>
    </xf>
    <xf numFmtId="14" fontId="3" fillId="36" borderId="12" xfId="52" applyNumberFormat="1" applyFill="1" applyBorder="1" applyAlignment="1" applyProtection="1">
      <alignment horizontal="center" vertical="center"/>
      <protection locked="0"/>
    </xf>
    <xf numFmtId="20" fontId="6" fillId="36" borderId="11" xfId="52" applyNumberFormat="1" applyFont="1" applyFill="1" applyBorder="1" applyAlignment="1" applyProtection="1">
      <alignment horizontal="center" vertical="center"/>
      <protection locked="0"/>
    </xf>
    <xf numFmtId="20" fontId="6" fillId="36" borderId="12" xfId="52" applyNumberFormat="1" applyFont="1" applyFill="1" applyBorder="1" applyAlignment="1" applyProtection="1">
      <alignment horizontal="center" vertical="center"/>
      <protection locked="0"/>
    </xf>
    <xf numFmtId="0" fontId="3" fillId="36" borderId="13" xfId="52" applyFill="1" applyBorder="1" applyAlignment="1" applyProtection="1">
      <alignment horizontal="center" vertical="center" wrapText="1"/>
      <protection hidden="1"/>
    </xf>
    <xf numFmtId="0" fontId="3" fillId="36" borderId="0" xfId="52" applyFill="1" applyAlignment="1" applyProtection="1">
      <alignment horizontal="center" vertical="center" wrapText="1"/>
      <protection hidden="1"/>
    </xf>
    <xf numFmtId="0" fontId="3" fillId="0" borderId="0" xfId="52" applyAlignment="1" applyProtection="1">
      <alignment horizontal="center" vertical="center" wrapText="1"/>
      <protection hidden="1"/>
    </xf>
    <xf numFmtId="177" fontId="7" fillId="0" borderId="14" xfId="52" applyNumberFormat="1" applyFont="1" applyBorder="1" applyAlignment="1" applyProtection="1">
      <alignment horizontal="center" vertical="center" wrapText="1"/>
      <protection hidden="1"/>
    </xf>
    <xf numFmtId="0" fontId="7" fillId="0" borderId="15" xfId="52" applyFont="1" applyBorder="1" applyAlignment="1" applyProtection="1">
      <alignment horizontal="center" vertical="center" wrapText="1"/>
      <protection hidden="1"/>
    </xf>
    <xf numFmtId="0" fontId="7" fillId="0" borderId="16" xfId="52" applyFont="1" applyBorder="1" applyAlignment="1" applyProtection="1">
      <alignment horizontal="center" vertical="center" wrapText="1"/>
      <protection hidden="1"/>
    </xf>
    <xf numFmtId="0" fontId="7" fillId="0" borderId="13" xfId="52" applyFont="1" applyBorder="1" applyAlignment="1" applyProtection="1">
      <alignment horizontal="center" vertical="center" wrapText="1"/>
      <protection hidden="1"/>
    </xf>
    <xf numFmtId="0" fontId="7" fillId="0" borderId="0" xfId="52" applyFont="1" applyAlignment="1" applyProtection="1">
      <alignment horizontal="center" vertical="center" wrapText="1"/>
      <protection hidden="1"/>
    </xf>
    <xf numFmtId="0" fontId="7" fillId="0" borderId="17" xfId="52" applyFont="1" applyBorder="1" applyAlignment="1" applyProtection="1">
      <alignment horizontal="center" vertical="center" wrapText="1"/>
      <protection hidden="1"/>
    </xf>
    <xf numFmtId="0" fontId="7" fillId="0" borderId="18" xfId="52" applyFont="1" applyBorder="1" applyAlignment="1" applyProtection="1">
      <alignment horizontal="center" vertical="center" wrapText="1"/>
      <protection hidden="1"/>
    </xf>
    <xf numFmtId="0" fontId="7" fillId="0" borderId="19" xfId="52" applyFont="1" applyBorder="1" applyAlignment="1" applyProtection="1">
      <alignment horizontal="center" vertical="center" wrapText="1"/>
      <protection hidden="1"/>
    </xf>
    <xf numFmtId="0" fontId="7" fillId="0" borderId="20" xfId="52" applyFont="1" applyBorder="1" applyAlignment="1" applyProtection="1">
      <alignment horizontal="center" vertical="center" wrapText="1"/>
      <protection hidden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Comma" xfId="51"/>
    <cellStyle name="標準 2" xfId="52"/>
    <cellStyle name="標準_9810WorldTime" xfId="53"/>
    <cellStyle name="標準_9901R&amp;DsHoliday" xfId="54"/>
    <cellStyle name="良い" xfId="55"/>
    <cellStyle name="Followed Hyperlink" xfId="56"/>
    <cellStyle name="見出し 1" xfId="57"/>
    <cellStyle name="見出し 2" xfId="58"/>
    <cellStyle name="見出し 3" xfId="59"/>
    <cellStyle name="見出し 4" xfId="60"/>
    <cellStyle name="計算" xfId="61"/>
    <cellStyle name="説明文" xfId="62"/>
    <cellStyle name="警告文" xfId="63"/>
    <cellStyle name="Currency [0]" xfId="64"/>
    <cellStyle name="Currency" xfId="65"/>
    <cellStyle name="集計" xfId="66"/>
  </cellStyles>
  <dxfs count="26">
    <dxf>
      <font>
        <color theme="0"/>
      </font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57"/>
        </patternFill>
      </fill>
    </dxf>
    <dxf>
      <font>
        <b val="0"/>
        <i val="0"/>
      </font>
      <fill>
        <patternFill>
          <bgColor indexed="57"/>
        </patternFill>
      </fill>
    </dxf>
    <dxf>
      <font>
        <b val="0"/>
        <i val="0"/>
      </font>
      <fill>
        <patternFill>
          <bgColor indexed="53"/>
        </patternFill>
      </fill>
    </dxf>
    <dxf>
      <font>
        <b val="0"/>
        <i val="0"/>
      </font>
      <fill>
        <patternFill>
          <bgColor indexed="57"/>
        </patternFill>
      </fill>
    </dxf>
    <dxf>
      <font>
        <b val="0"/>
        <i val="0"/>
      </font>
      <fill>
        <patternFill>
          <bgColor indexed="53"/>
        </patternFill>
      </fill>
    </dxf>
    <dxf>
      <font>
        <b val="0"/>
        <i val="0"/>
        <color indexed="8"/>
      </font>
      <fill>
        <patternFill>
          <bgColor indexed="57"/>
        </patternFill>
      </fill>
    </dxf>
    <dxf>
      <font>
        <b val="0"/>
        <i val="0"/>
      </font>
      <fill>
        <patternFill>
          <bgColor indexed="53"/>
        </patternFill>
      </fill>
    </dxf>
    <dxf>
      <font>
        <b val="0"/>
        <i val="0"/>
      </font>
      <fill>
        <patternFill patternType="solid">
          <bgColor indexed="43"/>
        </patternFill>
      </fill>
    </dxf>
    <dxf>
      <font>
        <b val="0"/>
        <i val="0"/>
      </font>
      <fill>
        <patternFill>
          <bgColor indexed="52"/>
        </patternFill>
      </fill>
    </dxf>
    <dxf>
      <font>
        <b val="0"/>
        <i val="0"/>
      </font>
      <fill>
        <patternFill patternType="solid">
          <bgColor indexed="43"/>
        </patternFill>
      </fill>
    </dxf>
    <dxf>
      <font>
        <b val="0"/>
        <i val="0"/>
      </font>
      <fill>
        <patternFill patternType="solid">
          <bgColor indexed="52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13"/>
        </patternFill>
      </fill>
    </dxf>
    <dxf>
      <font>
        <b val="0"/>
        <i val="0"/>
      </font>
      <fill>
        <patternFill>
          <bgColor indexed="13"/>
        </patternFill>
      </fill>
    </dxf>
    <dxf>
      <fill>
        <patternFill>
          <bgColor indexed="57"/>
        </patternFill>
      </fill>
    </dxf>
    <dxf>
      <font>
        <b val="0"/>
        <i val="0"/>
      </font>
      <fill>
        <patternFill>
          <bgColor rgb="FFFFFF00"/>
        </patternFill>
      </fill>
      <border/>
    </dxf>
    <dxf>
      <font>
        <b val="0"/>
        <i val="0"/>
      </font>
      <fill>
        <patternFill patternType="solid">
          <bgColor rgb="FFFF9900"/>
        </patternFill>
      </fill>
      <border/>
    </dxf>
    <dxf>
      <font>
        <b val="0"/>
        <i val="0"/>
      </font>
      <fill>
        <patternFill patternType="solid">
          <bgColor rgb="FFFFFF99"/>
        </patternFill>
      </fill>
      <border/>
    </dxf>
    <dxf>
      <font>
        <b val="0"/>
        <i val="0"/>
      </font>
      <fill>
        <patternFill>
          <bgColor rgb="FFFF9900"/>
        </patternFill>
      </fill>
      <border/>
    </dxf>
    <dxf>
      <font>
        <b val="0"/>
        <i val="0"/>
      </font>
      <fill>
        <patternFill>
          <bgColor rgb="FFFF6600"/>
        </patternFill>
      </fill>
      <border/>
    </dxf>
    <dxf>
      <font>
        <b val="0"/>
        <i val="0"/>
        <color rgb="FF000000"/>
      </font>
      <fill>
        <patternFill>
          <bgColor rgb="FF339966"/>
        </patternFill>
      </fill>
      <border/>
    </dxf>
    <dxf>
      <font>
        <b/>
        <i val="0"/>
      </font>
      <fill>
        <patternFill>
          <bgColor rgb="FF339966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2" name="Text Box 5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3" name="Text Box 6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4" name="Text Box 7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6" name="Text Box 9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7" name="Text Box 10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8" name="Text Box 11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9" name="Text Box 12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0" name="Text Box 13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1" name="Text Box 14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2" name="Text Box 15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8" name="Text Box 21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9" name="Text Box 22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20" name="Text Box 23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21" name="Text Box 24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22" name="Text Box 25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23" name="Text Box 26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24" name="Text Box 27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5" name="Text Box 28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6" name="Text Box 29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7" name="Text Box 30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8" name="Text Box 31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29" name="Text Box 32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30" name="Text Box 33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31" name="Text Box 34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32" name="Text Box 35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33" name="Text Box 36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34" name="Text Box 37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35" name="Text Box 38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36" name="Text Box 39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37" name="Text Box 40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38" name="Text Box 41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39" name="Text Box 42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40" name="Text Box 43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41" name="Text Box 44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42" name="Text Box 45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43" name="Text Box 46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44" name="Text Box 47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45" name="Text Box 48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46" name="Text Box 49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47" name="Text Box 50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48" name="Text Box 51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49" name="Text Box 52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50" name="Text Box 53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51" name="Text Box 54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52" name="Text Box 55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53" name="Text Box 56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54" name="Text Box 57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55" name="Text Box 58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56" name="Text Box 59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57" name="Text Box 60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58" name="Text Box 61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59" name="Text Box 62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60" name="Text Box 63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61" name="Text Box 64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62" name="Text Box 65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63" name="Text Box 66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64" name="Text Box 67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65" name="Text Box 68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66" name="Text Box 69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67" name="Text Box 70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68" name="Text Box 71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69" name="Text Box 72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70" name="Text Box 73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71" name="Text Box 74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72" name="Text Box 75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73" name="Text Box 76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74" name="Text Box 77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75" name="Text Box 78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76" name="Text Box 79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77" name="Text Box 80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78" name="Text Box 81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79" name="Text Box 82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80" name="Text Box 83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81" name="Text Box 84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82" name="Text Box 85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83" name="Text Box 86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84" name="Text Box 87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85" name="Text Box 88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86" name="Text Box 89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87" name="Text Box 90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88" name="Text Box 91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89" name="Text Box 92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90" name="Text Box 93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91" name="Text Box 94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92" name="Text Box 95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93" name="Text Box 96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94" name="Text Box 97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95" name="Text Box 98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96" name="Text Box 99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97" name="Text Box 100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98" name="Text Box 101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99" name="Text Box 102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00" name="Text Box 103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01" name="Text Box 104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02" name="Text Box 105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03" name="Text Box 106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04" name="Text Box 107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05" name="Text Box 108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06" name="Text Box 109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07" name="Text Box 110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08" name="Text Box 111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109" name="Text Box 112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110" name="Text Box 113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111" name="Text Box 114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112" name="Text Box 115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113" name="Text Box 116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114" name="Text Box 117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115" name="Text Box 118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116" name="Text Box 119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117" name="Text Box 120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118" name="Text Box 121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119" name="Text Box 122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120" name="Text Box 123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121" name="Text Box 124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122" name="Text Box 125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123" name="Text Box 126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124" name="Text Box 127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25" name="Text Box 128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26" name="Text Box 129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27" name="Text Box 130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28" name="Text Box 131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29" name="Text Box 132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30" name="Text Box 133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31" name="Text Box 134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32" name="Text Box 135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33" name="Text Box 136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34" name="Text Box 137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35" name="Text Box 138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136" name="Text Box 139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137" name="Text Box 140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138" name="Text Box 141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139" name="Text Box 142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140" name="Text Box 143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141" name="Text Box 144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142" name="Text Box 145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143" name="Text Box 146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144" name="Text Box 147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145" name="Text Box 148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146" name="Text Box 149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147" name="Text Box 150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148" name="Text Box 151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149" name="Text Box 152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150" name="Text Box 153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151" name="Text Box 154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152" name="Text Box 155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53" name="Text Box 156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54" name="Text Box 157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55" name="Text Box 158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56" name="Text Box 159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57" name="Text Box 160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58" name="Text Box 161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59" name="Text Box 162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60" name="Text Box 163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61" name="Text Box 164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62" name="Text Box 165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63" name="Text Box 166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64" name="Text Box 167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65" name="Text Box 168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66" name="Text Box 169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67" name="Text Box 170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68" name="Text Box 171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69" name="Text Box 172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70" name="Text Box 173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71" name="Text Box 174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72" name="Text Box 175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73" name="Text Box 176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74" name="Text Box 177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75" name="Text Box 178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76" name="Text Box 179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177" name="Text Box 180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178" name="Text Box 181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179" name="Text Box 182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180" name="Text Box 183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181" name="Text Box 184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182" name="Text Box 185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183" name="Text Box 186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184" name="Text Box 187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185" name="Text Box 188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186" name="Text Box 189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187" name="Text Box 190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188" name="Text Box 191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189" name="Text Box 192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190" name="Text Box 193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191" name="Text Box 194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92" name="Text Box 195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93" name="Text Box 196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94" name="Text Box 197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195" name="Text Box 198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96" name="Text Box 199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97" name="Text Box 200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98" name="Text Box 201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199" name="Text Box 202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200" name="Text Box 203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201" name="Text Box 204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202" name="Text Box 205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203" name="Text Box 206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04" name="Text Box 207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05" name="Text Box 208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06" name="Text Box 209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07" name="Text Box 210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208" name="Text Box 211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209" name="Text Box 212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210" name="Text Box 213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211" name="Text Box 214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212" name="Text Box 215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213" name="Text Box 216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214" name="Text Box 217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215" name="Text Box 218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216" name="Text Box 219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217" name="Text Box 220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218" name="Text Box 221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219" name="Text Box 222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220" name="Text Box 223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221" name="Text Box 224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222" name="Text Box 225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223" name="Text Box 226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224" name="Text Box 227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225" name="Text Box 228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226" name="Text Box 229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227" name="Text Box 230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228" name="Text Box 231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229" name="Text Box 232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230" name="Text Box 233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231" name="Text Box 234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32" name="Text Box 235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33" name="Text Box 236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34" name="Text Box 237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35" name="Text Box 238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236" name="Text Box 239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237" name="Text Box 240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238" name="Text Box 241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239" name="Text Box 242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240" name="Text Box 243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241" name="Text Box 244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242" name="Text Box 245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243" name="Text Box 246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244" name="Text Box 247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245" name="Text Box 248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246" name="Text Box 249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247" name="Text Box 250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248" name="Text Box 251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249" name="Text Box 252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250" name="Text Box 253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251" name="Text Box 254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252" name="Text Box 255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253" name="Text Box 256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254" name="Text Box 257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255" name="Text Box 258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256" name="Text Box 259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257" name="Text Box 260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258" name="Text Box 261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259" name="Text Box 262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60" name="Text Box 263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61" name="Text Box 264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62" name="Text Box 265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263" name="Text Box 266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264" name="Text Box 267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265" name="Text Box 268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266" name="Text Box 269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267" name="Text Box 270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268" name="Text Box 271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269" name="Text Box 272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371475</xdr:colOff>
      <xdr:row>23</xdr:row>
      <xdr:rowOff>0</xdr:rowOff>
    </xdr:from>
    <xdr:ext cx="114300" cy="209550"/>
    <xdr:sp fLocksText="0">
      <xdr:nvSpPr>
        <xdr:cNvPr id="270" name="Text Box 273"/>
        <xdr:cNvSpPr txBox="1">
          <a:spLocks noChangeArrowheads="1"/>
        </xdr:cNvSpPr>
      </xdr:nvSpPr>
      <xdr:spPr>
        <a:xfrm>
          <a:off x="11944350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271" name="Text Box 274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272" name="Text Box 275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273" name="Text Box 276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274" name="Text Box 277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275" name="Text Box 278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276" name="Text Box 279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277" name="Text Box 280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278" name="Text Box 281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279" name="Text Box 282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280" name="Text Box 283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281" name="Text Box 284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282" name="Text Box 285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283" name="Text Box 286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284" name="Text Box 287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285" name="Text Box 288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286" name="Text Box 289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87" name="Text Box 290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88" name="Text Box 291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89" name="Text Box 292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476250</xdr:colOff>
      <xdr:row>23</xdr:row>
      <xdr:rowOff>0</xdr:rowOff>
    </xdr:from>
    <xdr:ext cx="104775" cy="209550"/>
    <xdr:sp fLocksText="0">
      <xdr:nvSpPr>
        <xdr:cNvPr id="290" name="Text Box 293"/>
        <xdr:cNvSpPr txBox="1">
          <a:spLocks noChangeArrowheads="1"/>
        </xdr:cNvSpPr>
      </xdr:nvSpPr>
      <xdr:spPr>
        <a:xfrm>
          <a:off x="97059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291" name="Text Box 294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292" name="Text Box 295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293" name="Text Box 296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476250</xdr:colOff>
      <xdr:row>23</xdr:row>
      <xdr:rowOff>0</xdr:rowOff>
    </xdr:from>
    <xdr:ext cx="104775" cy="209550"/>
    <xdr:sp fLocksText="0">
      <xdr:nvSpPr>
        <xdr:cNvPr id="294" name="Text Box 297"/>
        <xdr:cNvSpPr txBox="1">
          <a:spLocks noChangeArrowheads="1"/>
        </xdr:cNvSpPr>
      </xdr:nvSpPr>
      <xdr:spPr>
        <a:xfrm>
          <a:off x="1087755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295" name="Text Box 298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296" name="Text Box 299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297" name="Text Box 300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6</xdr:col>
      <xdr:colOff>476250</xdr:colOff>
      <xdr:row>23</xdr:row>
      <xdr:rowOff>0</xdr:rowOff>
    </xdr:from>
    <xdr:ext cx="104775" cy="209550"/>
    <xdr:sp fLocksText="0">
      <xdr:nvSpPr>
        <xdr:cNvPr id="298" name="Text Box 301"/>
        <xdr:cNvSpPr txBox="1">
          <a:spLocks noChangeArrowheads="1"/>
        </xdr:cNvSpPr>
      </xdr:nvSpPr>
      <xdr:spPr>
        <a:xfrm>
          <a:off x="1204912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299" name="Text Box 302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300" name="Text Box 303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301" name="Text Box 304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7</xdr:col>
      <xdr:colOff>476250</xdr:colOff>
      <xdr:row>23</xdr:row>
      <xdr:rowOff>0</xdr:rowOff>
    </xdr:from>
    <xdr:ext cx="104775" cy="209550"/>
    <xdr:sp fLocksText="0">
      <xdr:nvSpPr>
        <xdr:cNvPr id="302" name="Text Box 305"/>
        <xdr:cNvSpPr txBox="1">
          <a:spLocks noChangeArrowheads="1"/>
        </xdr:cNvSpPr>
      </xdr:nvSpPr>
      <xdr:spPr>
        <a:xfrm>
          <a:off x="13220700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303" name="Text Box 306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304" name="Text Box 307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305" name="Text Box 308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306" name="Text Box 309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307" name="Text Box 310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308" name="Text Box 311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309" name="Text Box 312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310" name="Text Box 313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311" name="Text Box 314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312" name="Text Box 315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313" name="Text Box 316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1</xdr:col>
      <xdr:colOff>476250</xdr:colOff>
      <xdr:row>23</xdr:row>
      <xdr:rowOff>0</xdr:rowOff>
    </xdr:from>
    <xdr:ext cx="114300" cy="209550"/>
    <xdr:sp fLocksText="0">
      <xdr:nvSpPr>
        <xdr:cNvPr id="314" name="Text Box 317"/>
        <xdr:cNvSpPr txBox="1">
          <a:spLocks noChangeArrowheads="1"/>
        </xdr:cNvSpPr>
      </xdr:nvSpPr>
      <xdr:spPr>
        <a:xfrm>
          <a:off x="1724025" y="455295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315" name="Text Box 318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316" name="Text Box 319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317" name="Text Box 320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8</xdr:col>
      <xdr:colOff>476250</xdr:colOff>
      <xdr:row>23</xdr:row>
      <xdr:rowOff>0</xdr:rowOff>
    </xdr:from>
    <xdr:ext cx="104775" cy="209550"/>
    <xdr:sp fLocksText="0">
      <xdr:nvSpPr>
        <xdr:cNvPr id="318" name="Text Box 321"/>
        <xdr:cNvSpPr txBox="1">
          <a:spLocks noChangeArrowheads="1"/>
        </xdr:cNvSpPr>
      </xdr:nvSpPr>
      <xdr:spPr>
        <a:xfrm>
          <a:off x="14392275" y="45529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319" name="Text Box 322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320" name="Text Box 323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321" name="Text Box 324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322" name="Text Box 325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323" name="Text Box 326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324" name="Text Box 327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325" name="Text Box 328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123825" cy="209550"/>
    <xdr:sp fLocksText="0">
      <xdr:nvSpPr>
        <xdr:cNvPr id="326" name="Text Box 329"/>
        <xdr:cNvSpPr txBox="1">
          <a:spLocks noChangeArrowheads="1"/>
        </xdr:cNvSpPr>
      </xdr:nvSpPr>
      <xdr:spPr>
        <a:xfrm>
          <a:off x="6457950" y="4552950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twoCellAnchor>
    <xdr:from>
      <xdr:col>5</xdr:col>
      <xdr:colOff>781050</xdr:colOff>
      <xdr:row>26</xdr:row>
      <xdr:rowOff>104775</xdr:rowOff>
    </xdr:from>
    <xdr:to>
      <xdr:col>7</xdr:col>
      <xdr:colOff>371475</xdr:colOff>
      <xdr:row>30</xdr:row>
      <xdr:rowOff>142875</xdr:rowOff>
    </xdr:to>
    <xdr:sp>
      <xdr:nvSpPr>
        <xdr:cNvPr id="327" name="Oval 331"/>
        <xdr:cNvSpPr>
          <a:spLocks/>
        </xdr:cNvSpPr>
      </xdr:nvSpPr>
      <xdr:spPr>
        <a:xfrm>
          <a:off x="11182350" y="5181600"/>
          <a:ext cx="1933575" cy="762000"/>
        </a:xfrm>
        <a:prstGeom prst="ellipse">
          <a:avLst/>
        </a:prstGeom>
        <a:solidFill>
          <a:srgbClr val="FFFFFF"/>
        </a:solidFill>
        <a:ln w="25400" cmpd="sng">
          <a:solidFill>
            <a:srgbClr val="66006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twoCellAnchor>
  <xdr:twoCellAnchor>
    <xdr:from>
      <xdr:col>3</xdr:col>
      <xdr:colOff>1295400</xdr:colOff>
      <xdr:row>23</xdr:row>
      <xdr:rowOff>95250</xdr:rowOff>
    </xdr:from>
    <xdr:to>
      <xdr:col>11</xdr:col>
      <xdr:colOff>161925</xdr:colOff>
      <xdr:row>33</xdr:row>
      <xdr:rowOff>161925</xdr:rowOff>
    </xdr:to>
    <xdr:sp>
      <xdr:nvSpPr>
        <xdr:cNvPr id="328" name="Oval 332"/>
        <xdr:cNvSpPr>
          <a:spLocks/>
        </xdr:cNvSpPr>
      </xdr:nvSpPr>
      <xdr:spPr>
        <a:xfrm>
          <a:off x="7277100" y="4648200"/>
          <a:ext cx="10010775" cy="1847850"/>
        </a:xfrm>
        <a:prstGeom prst="ellipse">
          <a:avLst/>
        </a:prstGeom>
        <a:noFill/>
        <a:ln w="25400" cmpd="sng">
          <a:solidFill>
            <a:srgbClr val="FF00FF">
              <a:alpha val="50195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twoCellAnchor>
  <xdr:twoCellAnchor>
    <xdr:from>
      <xdr:col>5</xdr:col>
      <xdr:colOff>1162050</xdr:colOff>
      <xdr:row>27</xdr:row>
      <xdr:rowOff>76200</xdr:rowOff>
    </xdr:from>
    <xdr:to>
      <xdr:col>7</xdr:col>
      <xdr:colOff>95250</xdr:colOff>
      <xdr:row>30</xdr:row>
      <xdr:rowOff>0</xdr:rowOff>
    </xdr:to>
    <xdr:sp>
      <xdr:nvSpPr>
        <xdr:cNvPr id="329" name="Text Box 333"/>
        <xdr:cNvSpPr txBox="1">
          <a:spLocks noChangeArrowheads="1"/>
        </xdr:cNvSpPr>
      </xdr:nvSpPr>
      <xdr:spPr>
        <a:xfrm>
          <a:off x="11563350" y="5334000"/>
          <a:ext cx="1276350" cy="4667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Press F9 key</a:t>
          </a:r>
        </a:p>
      </xdr:txBody>
    </xdr:sp>
    <xdr:clientData/>
  </xdr:twoCellAnchor>
  <xdr:oneCellAnchor>
    <xdr:from>
      <xdr:col>5</xdr:col>
      <xdr:colOff>0</xdr:colOff>
      <xdr:row>104</xdr:row>
      <xdr:rowOff>0</xdr:rowOff>
    </xdr:from>
    <xdr:ext cx="161925" cy="219075"/>
    <xdr:sp fLocksText="0">
      <xdr:nvSpPr>
        <xdr:cNvPr id="330" name="Text Box 1"/>
        <xdr:cNvSpPr txBox="1">
          <a:spLocks noChangeArrowheads="1"/>
        </xdr:cNvSpPr>
      </xdr:nvSpPr>
      <xdr:spPr>
        <a:xfrm>
          <a:off x="10401300" y="17649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61925" cy="228600"/>
    <xdr:sp fLocksText="0">
      <xdr:nvSpPr>
        <xdr:cNvPr id="331" name="Text Box 2"/>
        <xdr:cNvSpPr txBox="1">
          <a:spLocks noChangeArrowheads="1"/>
        </xdr:cNvSpPr>
      </xdr:nvSpPr>
      <xdr:spPr>
        <a:xfrm>
          <a:off x="10401300" y="176498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61925" cy="228600"/>
    <xdr:sp fLocksText="0">
      <xdr:nvSpPr>
        <xdr:cNvPr id="332" name="Text Box 3"/>
        <xdr:cNvSpPr txBox="1">
          <a:spLocks noChangeArrowheads="1"/>
        </xdr:cNvSpPr>
      </xdr:nvSpPr>
      <xdr:spPr>
        <a:xfrm>
          <a:off x="10401300" y="176498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104</xdr:row>
      <xdr:rowOff>0</xdr:rowOff>
    </xdr:from>
    <xdr:ext cx="161925" cy="219075"/>
    <xdr:sp fLocksText="0">
      <xdr:nvSpPr>
        <xdr:cNvPr id="333" name="Text Box 1"/>
        <xdr:cNvSpPr txBox="1">
          <a:spLocks noChangeArrowheads="1"/>
        </xdr:cNvSpPr>
      </xdr:nvSpPr>
      <xdr:spPr>
        <a:xfrm>
          <a:off x="10401300" y="17649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61925" cy="228600"/>
    <xdr:sp fLocksText="0">
      <xdr:nvSpPr>
        <xdr:cNvPr id="334" name="Text Box 2"/>
        <xdr:cNvSpPr txBox="1">
          <a:spLocks noChangeArrowheads="1"/>
        </xdr:cNvSpPr>
      </xdr:nvSpPr>
      <xdr:spPr>
        <a:xfrm>
          <a:off x="10401300" y="176498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103</xdr:row>
      <xdr:rowOff>0</xdr:rowOff>
    </xdr:from>
    <xdr:ext cx="161925" cy="228600"/>
    <xdr:sp fLocksText="0">
      <xdr:nvSpPr>
        <xdr:cNvPr id="335" name="Text Box 3"/>
        <xdr:cNvSpPr txBox="1">
          <a:spLocks noChangeArrowheads="1"/>
        </xdr:cNvSpPr>
      </xdr:nvSpPr>
      <xdr:spPr>
        <a:xfrm>
          <a:off x="10401300" y="176498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36" name="Text Box 4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37" name="Text Box 5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38" name="Text Box 6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39" name="Text Box 7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40" name="Text Box 8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41" name="Text Box 9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42" name="Text Box 10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43" name="Text Box 11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344" name="Text Box 12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345" name="Text Box 13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346" name="Text Box 14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347" name="Text Box 15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348" name="Text Box 16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349" name="Text Box 17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350" name="Text Box 18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351" name="Text Box 19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352" name="Text Box 20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353" name="Text Box 21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354" name="Text Box 22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355" name="Text Box 23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56" name="Text Box 28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57" name="Text Box 29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58" name="Text Box 30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59" name="Text Box 31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60" name="Text Box 32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61" name="Text Box 33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62" name="Text Box 34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63" name="Text Box 35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64" name="Text Box 36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65" name="Text Box 37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66" name="Text Box 38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67" name="Text Box 39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68" name="Text Box 40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69" name="Text Box 41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70" name="Text Box 42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71" name="Text Box 43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72" name="Text Box 44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73" name="Text Box 45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74" name="Text Box 46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75" name="Text Box 47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76" name="Text Box 48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77" name="Text Box 49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78" name="Text Box 50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379" name="Text Box 51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80" name="Text Box 52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81" name="Text Box 53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82" name="Text Box 54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83" name="Text Box 55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84" name="Text Box 56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85" name="Text Box 57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86" name="Text Box 58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87" name="Text Box 59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88" name="Text Box 60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89" name="Text Box 61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90" name="Text Box 62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91" name="Text Box 63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92" name="Text Box 64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93" name="Text Box 65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94" name="Text Box 66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95" name="Text Box 67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96" name="Text Box 68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97" name="Text Box 69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98" name="Text Box 70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399" name="Text Box 71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400" name="Text Box 72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401" name="Text Box 73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402" name="Text Box 74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403" name="Text Box 75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404" name="Text Box 76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405" name="Text Box 77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406" name="Text Box 78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407" name="Text Box 79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08" name="Text Box 80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09" name="Text Box 81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10" name="Text Box 82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11" name="Text Box 83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12" name="Text Box 84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13" name="Text Box 85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14" name="Text Box 86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15" name="Text Box 87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16" name="Text Box 88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17" name="Text Box 89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18" name="Text Box 90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19" name="Text Box 91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20" name="Text Box 92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21" name="Text Box 93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22" name="Text Box 94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23" name="Text Box 95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24" name="Text Box 96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25" name="Text Box 97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26" name="Text Box 98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27" name="Text Box 99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28" name="Text Box 100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29" name="Text Box 101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30" name="Text Box 102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31" name="Text Box 103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32" name="Text Box 104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33" name="Text Box 105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34" name="Text Box 106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435" name="Text Box 107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36" name="Text Box 108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37" name="Text Box 109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38" name="Text Box 110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39" name="Text Box 111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40" name="Text Box 112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41" name="Text Box 113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42" name="Text Box 114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43" name="Text Box 115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44" name="Text Box 116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45" name="Text Box 117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46" name="Text Box 118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47" name="Text Box 119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48" name="Text Box 120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49" name="Text Box 121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50" name="Text Box 122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51" name="Text Box 123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52" name="Text Box 124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53" name="Text Box 125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54" name="Text Box 126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55" name="Text Box 127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56" name="Text Box 128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57" name="Text Box 129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58" name="Text Box 130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59" name="Text Box 131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60" name="Text Box 132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61" name="Text Box 133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62" name="Text Box 134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463" name="Text Box 135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64" name="Text Box 136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65" name="Text Box 137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66" name="Text Box 138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67" name="Text Box 139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68" name="Text Box 140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69" name="Text Box 141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70" name="Text Box 142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71" name="Text Box 143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72" name="Text Box 144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73" name="Text Box 145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74" name="Text Box 146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75" name="Text Box 147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76" name="Text Box 148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77" name="Text Box 149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78" name="Text Box 150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79" name="Text Box 151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80" name="Text Box 152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81" name="Text Box 153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82" name="Text Box 154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83" name="Text Box 155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84" name="Text Box 156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85" name="Text Box 157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86" name="Text Box 158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87" name="Text Box 159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88" name="Text Box 160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89" name="Text Box 161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90" name="Text Box 162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491" name="Text Box 163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492" name="Text Box 180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493" name="Text Box 181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494" name="Text Box 182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495" name="Text Box 183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496" name="Text Box 184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497" name="Text Box 185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498" name="Text Box 186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499" name="Text Box 187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500" name="Text Box 188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501" name="Text Box 189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502" name="Text Box 190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503" name="Text Box 191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504" name="Text Box 192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505" name="Text Box 193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506" name="Text Box 194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507" name="Text Box 195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508" name="Text Box 196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509" name="Text Box 197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510" name="Text Box 198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511" name="Text Box 199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512" name="Text Box 200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513" name="Text Box 201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514" name="Text Box 202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110</xdr:row>
      <xdr:rowOff>76200</xdr:rowOff>
    </xdr:from>
    <xdr:ext cx="161925" cy="238125"/>
    <xdr:sp fLocksText="0">
      <xdr:nvSpPr>
        <xdr:cNvPr id="515" name="Text Box 203"/>
        <xdr:cNvSpPr txBox="1">
          <a:spLocks noChangeArrowheads="1"/>
        </xdr:cNvSpPr>
      </xdr:nvSpPr>
      <xdr:spPr>
        <a:xfrm>
          <a:off x="10401300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16" name="Text Box 204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17" name="Text Box 205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18" name="Text Box 206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19" name="Text Box 207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20" name="Text Box 208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21" name="Text Box 209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22" name="Text Box 210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23" name="Text Box 211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24" name="Text Box 212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25" name="Text Box 213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26" name="Text Box 214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27" name="Text Box 215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28" name="Text Box 216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29" name="Text Box 217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30" name="Text Box 218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31" name="Text Box 219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32" name="Text Box 220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33" name="Text Box 221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34" name="Text Box 222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35" name="Text Box 223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36" name="Text Box 224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37" name="Text Box 225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38" name="Text Box 226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39" name="Text Box 227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40" name="Text Box 228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41" name="Text Box 229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113</xdr:row>
      <xdr:rowOff>76200</xdr:rowOff>
    </xdr:from>
    <xdr:ext cx="161925" cy="228600"/>
    <xdr:sp fLocksText="0">
      <xdr:nvSpPr>
        <xdr:cNvPr id="542" name="Text Box 230"/>
        <xdr:cNvSpPr txBox="1">
          <a:spLocks noChangeArrowheads="1"/>
        </xdr:cNvSpPr>
      </xdr:nvSpPr>
      <xdr:spPr>
        <a:xfrm>
          <a:off x="10401300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43" name="Text Box 232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44" name="Text Box 233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45" name="Text Box 234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46" name="Text Box 235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47" name="Text Box 236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48" name="Text Box 237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49" name="Text Box 238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50" name="Text Box 239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51" name="Text Box 240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52" name="Text Box 241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53" name="Text Box 242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54" name="Text Box 243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55" name="Text Box 244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56" name="Text Box 245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57" name="Text Box 246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58" name="Text Box 247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59" name="Text Box 248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60" name="Text Box 249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61" name="Text Box 250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62" name="Text Box 251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63" name="Text Box 252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64" name="Text Box 253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65" name="Text Box 254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66" name="Text Box 255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67" name="Text Box 256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68" name="Text Box 257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69" name="Text Box 258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116</xdr:row>
      <xdr:rowOff>76200</xdr:rowOff>
    </xdr:from>
    <xdr:ext cx="161925" cy="257175"/>
    <xdr:sp fLocksText="0">
      <xdr:nvSpPr>
        <xdr:cNvPr id="570" name="Text Box 259"/>
        <xdr:cNvSpPr txBox="1">
          <a:spLocks noChangeArrowheads="1"/>
        </xdr:cNvSpPr>
      </xdr:nvSpPr>
      <xdr:spPr>
        <a:xfrm>
          <a:off x="10401300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71" name="Text Box 260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72" name="Text Box 261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73" name="Text Box 262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74" name="Text Box 263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75" name="Text Box 264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76" name="Text Box 265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77" name="Text Box 266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78" name="Text Box 267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79" name="Text Box 268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80" name="Text Box 269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81" name="Text Box 270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82" name="Text Box 271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83" name="Text Box 272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84" name="Text Box 273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28575</xdr:rowOff>
    </xdr:from>
    <xdr:ext cx="161925" cy="247650"/>
    <xdr:sp fLocksText="0">
      <xdr:nvSpPr>
        <xdr:cNvPr id="585" name="Text Box 274"/>
        <xdr:cNvSpPr txBox="1">
          <a:spLocks noChangeArrowheads="1"/>
        </xdr:cNvSpPr>
      </xdr:nvSpPr>
      <xdr:spPr>
        <a:xfrm>
          <a:off x="10401300" y="197834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86" name="Text Box 275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87" name="Text Box 276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88" name="Text Box 277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89" name="Text Box 278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90" name="Text Box 279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91" name="Text Box 280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92" name="Text Box 281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93" name="Text Box 282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94" name="Text Box 283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95" name="Text Box 284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96" name="Text Box 285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119</xdr:row>
      <xdr:rowOff>76200</xdr:rowOff>
    </xdr:from>
    <xdr:ext cx="161925" cy="247650"/>
    <xdr:sp fLocksText="0">
      <xdr:nvSpPr>
        <xdr:cNvPr id="597" name="Text Box 286"/>
        <xdr:cNvSpPr txBox="1">
          <a:spLocks noChangeArrowheads="1"/>
        </xdr:cNvSpPr>
      </xdr:nvSpPr>
      <xdr:spPr>
        <a:xfrm>
          <a:off x="10401300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598" name="Text Box 287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599" name="Text Box 288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00" name="Text Box 289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01" name="Text Box 290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02" name="Text Box 291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03" name="Text Box 292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04" name="Text Box 293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05" name="Text Box 294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06" name="Text Box 295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07" name="Text Box 296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08" name="Text Box 297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09" name="Text Box 298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10" name="Text Box 299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11" name="Text Box 300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12" name="Text Box 301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13" name="Text Box 302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14" name="Text Box 303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15" name="Text Box 304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16" name="Text Box 305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17" name="Text Box 306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18" name="Text Box 307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19" name="Text Box 308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20" name="Text Box 309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21" name="Text Box 310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22" name="Text Box 311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23" name="Text Box 312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24" name="Text Box 313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5</xdr:col>
      <xdr:colOff>0</xdr:colOff>
      <xdr:row>122</xdr:row>
      <xdr:rowOff>76200</xdr:rowOff>
    </xdr:from>
    <xdr:ext cx="161925" cy="247650"/>
    <xdr:sp fLocksText="0">
      <xdr:nvSpPr>
        <xdr:cNvPr id="625" name="Text Box 314"/>
        <xdr:cNvSpPr txBox="1">
          <a:spLocks noChangeArrowheads="1"/>
        </xdr:cNvSpPr>
      </xdr:nvSpPr>
      <xdr:spPr>
        <a:xfrm>
          <a:off x="10401300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61925" cy="219075"/>
    <xdr:sp fLocksText="0">
      <xdr:nvSpPr>
        <xdr:cNvPr id="626" name="Text Box 1"/>
        <xdr:cNvSpPr txBox="1">
          <a:spLocks noChangeArrowheads="1"/>
        </xdr:cNvSpPr>
      </xdr:nvSpPr>
      <xdr:spPr>
        <a:xfrm>
          <a:off x="9229725" y="1764982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61925" cy="228600"/>
    <xdr:sp fLocksText="0">
      <xdr:nvSpPr>
        <xdr:cNvPr id="627" name="Text Box 2"/>
        <xdr:cNvSpPr txBox="1">
          <a:spLocks noChangeArrowheads="1"/>
        </xdr:cNvSpPr>
      </xdr:nvSpPr>
      <xdr:spPr>
        <a:xfrm>
          <a:off x="9229725" y="176498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103</xdr:row>
      <xdr:rowOff>0</xdr:rowOff>
    </xdr:from>
    <xdr:ext cx="161925" cy="228600"/>
    <xdr:sp fLocksText="0">
      <xdr:nvSpPr>
        <xdr:cNvPr id="628" name="Text Box 3"/>
        <xdr:cNvSpPr txBox="1">
          <a:spLocks noChangeArrowheads="1"/>
        </xdr:cNvSpPr>
      </xdr:nvSpPr>
      <xdr:spPr>
        <a:xfrm>
          <a:off x="9229725" y="176498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29" name="Text Box 4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30" name="Text Box 5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31" name="Text Box 6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32" name="Text Box 7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33" name="Text Box 8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34" name="Text Box 9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35" name="Text Box 10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36" name="Text Box 11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637" name="Text Box 12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638" name="Text Box 13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639" name="Text Box 14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640" name="Text Box 15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641" name="Text Box 16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642" name="Text Box 17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643" name="Text Box 18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644" name="Text Box 19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645" name="Text Box 20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646" name="Text Box 21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647" name="Text Box 22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648" name="Text Box 23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49" name="Text Box 28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50" name="Text Box 29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51" name="Text Box 30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52" name="Text Box 31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53" name="Text Box 32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54" name="Text Box 33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55" name="Text Box 34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56" name="Text Box 35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57" name="Text Box 36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58" name="Text Box 37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59" name="Text Box 38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60" name="Text Box 39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61" name="Text Box 40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62" name="Text Box 41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63" name="Text Box 42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64" name="Text Box 43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65" name="Text Box 44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66" name="Text Box 45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67" name="Text Box 46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68" name="Text Box 47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69" name="Text Box 48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70" name="Text Box 49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71" name="Text Box 50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672" name="Text Box 51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73" name="Text Box 52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74" name="Text Box 53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75" name="Text Box 54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76" name="Text Box 55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77" name="Text Box 56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78" name="Text Box 57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79" name="Text Box 58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80" name="Text Box 59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81" name="Text Box 60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82" name="Text Box 61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83" name="Text Box 62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84" name="Text Box 63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85" name="Text Box 64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86" name="Text Box 65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87" name="Text Box 66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88" name="Text Box 67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89" name="Text Box 68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90" name="Text Box 69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91" name="Text Box 70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92" name="Text Box 71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93" name="Text Box 72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94" name="Text Box 73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95" name="Text Box 74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96" name="Text Box 75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97" name="Text Box 76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98" name="Text Box 77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699" name="Text Box 78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700" name="Text Box 79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01" name="Text Box 80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02" name="Text Box 81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03" name="Text Box 82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04" name="Text Box 83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05" name="Text Box 84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06" name="Text Box 85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07" name="Text Box 86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08" name="Text Box 87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09" name="Text Box 88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10" name="Text Box 89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11" name="Text Box 90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12" name="Text Box 91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13" name="Text Box 92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14" name="Text Box 93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15" name="Text Box 94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16" name="Text Box 95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17" name="Text Box 96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18" name="Text Box 97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19" name="Text Box 98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20" name="Text Box 99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21" name="Text Box 100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22" name="Text Box 101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23" name="Text Box 102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24" name="Text Box 103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25" name="Text Box 104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26" name="Text Box 105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27" name="Text Box 106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728" name="Text Box 107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29" name="Text Box 108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30" name="Text Box 109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31" name="Text Box 110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32" name="Text Box 111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33" name="Text Box 112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34" name="Text Box 113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35" name="Text Box 114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36" name="Text Box 115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37" name="Text Box 116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38" name="Text Box 117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39" name="Text Box 118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40" name="Text Box 119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41" name="Text Box 120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42" name="Text Box 121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43" name="Text Box 122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44" name="Text Box 123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45" name="Text Box 124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46" name="Text Box 125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47" name="Text Box 126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48" name="Text Box 127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49" name="Text Box 128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50" name="Text Box 129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51" name="Text Box 130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52" name="Text Box 131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53" name="Text Box 132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54" name="Text Box 133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55" name="Text Box 134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756" name="Text Box 135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57" name="Text Box 136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58" name="Text Box 137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59" name="Text Box 138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60" name="Text Box 139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61" name="Text Box 140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62" name="Text Box 141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63" name="Text Box 142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64" name="Text Box 143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65" name="Text Box 144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66" name="Text Box 145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67" name="Text Box 146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68" name="Text Box 147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69" name="Text Box 148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70" name="Text Box 149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71" name="Text Box 150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72" name="Text Box 151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73" name="Text Box 152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74" name="Text Box 153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75" name="Text Box 154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76" name="Text Box 155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77" name="Text Box 156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78" name="Text Box 157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79" name="Text Box 158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80" name="Text Box 159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81" name="Text Box 160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82" name="Text Box 161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83" name="Text Box 162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784" name="Text Box 163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785" name="Text Box 180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786" name="Text Box 181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787" name="Text Box 182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788" name="Text Box 183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789" name="Text Box 184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790" name="Text Box 185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791" name="Text Box 186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792" name="Text Box 187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793" name="Text Box 188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794" name="Text Box 189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795" name="Text Box 190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796" name="Text Box 191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797" name="Text Box 192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798" name="Text Box 193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799" name="Text Box 194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800" name="Text Box 195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801" name="Text Box 196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802" name="Text Box 197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803" name="Text Box 198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804" name="Text Box 199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805" name="Text Box 200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806" name="Text Box 201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807" name="Text Box 202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110</xdr:row>
      <xdr:rowOff>76200</xdr:rowOff>
    </xdr:from>
    <xdr:ext cx="161925" cy="238125"/>
    <xdr:sp fLocksText="0">
      <xdr:nvSpPr>
        <xdr:cNvPr id="808" name="Text Box 203"/>
        <xdr:cNvSpPr txBox="1">
          <a:spLocks noChangeArrowheads="1"/>
        </xdr:cNvSpPr>
      </xdr:nvSpPr>
      <xdr:spPr>
        <a:xfrm>
          <a:off x="9229725" y="18240375"/>
          <a:ext cx="1619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09" name="Text Box 204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10" name="Text Box 205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11" name="Text Box 206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12" name="Text Box 207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13" name="Text Box 208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14" name="Text Box 209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15" name="Text Box 210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16" name="Text Box 211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17" name="Text Box 212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18" name="Text Box 213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19" name="Text Box 214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20" name="Text Box 215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21" name="Text Box 216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22" name="Text Box 217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23" name="Text Box 218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24" name="Text Box 219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25" name="Text Box 220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26" name="Text Box 221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27" name="Text Box 222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28" name="Text Box 223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29" name="Text Box 224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30" name="Text Box 225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31" name="Text Box 226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32" name="Text Box 227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33" name="Text Box 228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34" name="Text Box 229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113</xdr:row>
      <xdr:rowOff>76200</xdr:rowOff>
    </xdr:from>
    <xdr:ext cx="161925" cy="228600"/>
    <xdr:sp fLocksText="0">
      <xdr:nvSpPr>
        <xdr:cNvPr id="835" name="Text Box 230"/>
        <xdr:cNvSpPr txBox="1">
          <a:spLocks noChangeArrowheads="1"/>
        </xdr:cNvSpPr>
      </xdr:nvSpPr>
      <xdr:spPr>
        <a:xfrm>
          <a:off x="9229725" y="1875472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36" name="Text Box 232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37" name="Text Box 233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38" name="Text Box 234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39" name="Text Box 235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40" name="Text Box 236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41" name="Text Box 237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42" name="Text Box 238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43" name="Text Box 239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44" name="Text Box 240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45" name="Text Box 241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46" name="Text Box 242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47" name="Text Box 243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48" name="Text Box 244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49" name="Text Box 245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50" name="Text Box 246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51" name="Text Box 247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52" name="Text Box 248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53" name="Text Box 249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54" name="Text Box 250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55" name="Text Box 251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56" name="Text Box 252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57" name="Text Box 253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58" name="Text Box 254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59" name="Text Box 255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60" name="Text Box 256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61" name="Text Box 257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62" name="Text Box 258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116</xdr:row>
      <xdr:rowOff>76200</xdr:rowOff>
    </xdr:from>
    <xdr:ext cx="161925" cy="257175"/>
    <xdr:sp fLocksText="0">
      <xdr:nvSpPr>
        <xdr:cNvPr id="863" name="Text Box 259"/>
        <xdr:cNvSpPr txBox="1">
          <a:spLocks noChangeArrowheads="1"/>
        </xdr:cNvSpPr>
      </xdr:nvSpPr>
      <xdr:spPr>
        <a:xfrm>
          <a:off x="9229725" y="19288125"/>
          <a:ext cx="1619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64" name="Text Box 260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65" name="Text Box 261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66" name="Text Box 262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67" name="Text Box 263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68" name="Text Box 264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69" name="Text Box 265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70" name="Text Box 266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71" name="Text Box 267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72" name="Text Box 268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73" name="Text Box 269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74" name="Text Box 270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75" name="Text Box 271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76" name="Text Box 272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77" name="Text Box 273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28575</xdr:rowOff>
    </xdr:from>
    <xdr:ext cx="161925" cy="247650"/>
    <xdr:sp fLocksText="0">
      <xdr:nvSpPr>
        <xdr:cNvPr id="878" name="Text Box 274"/>
        <xdr:cNvSpPr txBox="1">
          <a:spLocks noChangeArrowheads="1"/>
        </xdr:cNvSpPr>
      </xdr:nvSpPr>
      <xdr:spPr>
        <a:xfrm>
          <a:off x="9229725" y="1978342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79" name="Text Box 275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80" name="Text Box 276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81" name="Text Box 277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82" name="Text Box 278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83" name="Text Box 279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84" name="Text Box 280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85" name="Text Box 281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86" name="Text Box 282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87" name="Text Box 283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88" name="Text Box 284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89" name="Text Box 285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119</xdr:row>
      <xdr:rowOff>76200</xdr:rowOff>
    </xdr:from>
    <xdr:ext cx="161925" cy="247650"/>
    <xdr:sp fLocksText="0">
      <xdr:nvSpPr>
        <xdr:cNvPr id="890" name="Text Box 286"/>
        <xdr:cNvSpPr txBox="1">
          <a:spLocks noChangeArrowheads="1"/>
        </xdr:cNvSpPr>
      </xdr:nvSpPr>
      <xdr:spPr>
        <a:xfrm>
          <a:off x="9229725" y="19831050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891" name="Text Box 287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892" name="Text Box 288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893" name="Text Box 289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894" name="Text Box 290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895" name="Text Box 291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896" name="Text Box 292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897" name="Text Box 293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898" name="Text Box 294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899" name="Text Box 295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00" name="Text Box 296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01" name="Text Box 297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02" name="Text Box 298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03" name="Text Box 299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04" name="Text Box 300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05" name="Text Box 301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06" name="Text Box 302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07" name="Text Box 303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08" name="Text Box 304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09" name="Text Box 305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10" name="Text Box 306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11" name="Text Box 307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12" name="Text Box 308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13" name="Text Box 309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14" name="Text Box 310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15" name="Text Box 311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16" name="Text Box 312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17" name="Text Box 313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  <xdr:oneCellAnchor>
    <xdr:from>
      <xdr:col>4</xdr:col>
      <xdr:colOff>0</xdr:colOff>
      <xdr:row>122</xdr:row>
      <xdr:rowOff>76200</xdr:rowOff>
    </xdr:from>
    <xdr:ext cx="161925" cy="247650"/>
    <xdr:sp fLocksText="0">
      <xdr:nvSpPr>
        <xdr:cNvPr id="918" name="Text Box 314"/>
        <xdr:cNvSpPr txBox="1">
          <a:spLocks noChangeArrowheads="1"/>
        </xdr:cNvSpPr>
      </xdr:nvSpPr>
      <xdr:spPr>
        <a:xfrm>
          <a:off x="9229725" y="20373975"/>
          <a:ext cx="161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tos narrow"/>
              <a:ea typeface="aptos narrow"/>
              <a:cs typeface="aptos narro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1224CountdownRugbyWorldCup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enmzoka.bizland.com/Users\Ken\Documents\USHolidayWorkdays\050911JapanHolidayWorkDaysS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Gen(&#24246;&#21209;)\&#26494;&#23713;&#12398;&#12501;&#12457;&#12523;&#12480;\&#27231;&#23494;&#38480;&#23450;FOLDER\9804KMOSGA\9812OAP\9901OAPcalendar\9807&#24046;&#36796;&#21360;&#21047;&#12450;&#12489;&#12524;&#124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MSOFFICE\EXCEL\L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26376;&#27425;&#65434;&#65422;&#65439;&#65392;&#65412;\44&#26399;\44&#26399;7&#26376;&#2423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XLS\MN\L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enmzoka.bizland.com/0311Nikkei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WINDOWS\TEMP\9807&#24046;&#36796;&#21360;&#21047;&#12450;&#12489;&#12524;&#1247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WINDOWS\TEMP\&#25505;&#29992;\&#25505;&#29992;(9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ntDown"/>
      <sheetName val="Date by Week Number"/>
      <sheetName val="CurrentWeek"/>
    </sheetNames>
    <sheetDataSet>
      <sheetData sheetId="1">
        <row r="14">
          <cell r="BA14">
            <v>2004</v>
          </cell>
        </row>
        <row r="15">
          <cell r="BA15">
            <v>2009</v>
          </cell>
        </row>
        <row r="16">
          <cell r="BA16">
            <v>2015</v>
          </cell>
        </row>
        <row r="17">
          <cell r="BA17">
            <v>2020</v>
          </cell>
        </row>
        <row r="18">
          <cell r="BA18">
            <v>2026</v>
          </cell>
        </row>
        <row r="19">
          <cell r="BA19">
            <v>2032</v>
          </cell>
        </row>
        <row r="20">
          <cell r="BA20">
            <v>2037</v>
          </cell>
        </row>
        <row r="21">
          <cell r="BA21">
            <v>2043</v>
          </cell>
        </row>
        <row r="22">
          <cell r="BA22">
            <v>2048</v>
          </cell>
        </row>
        <row r="23">
          <cell r="BA23">
            <v>2054</v>
          </cell>
        </row>
        <row r="24">
          <cell r="BA24">
            <v>2060</v>
          </cell>
        </row>
        <row r="25">
          <cell r="BA25">
            <v>2065</v>
          </cell>
        </row>
        <row r="26">
          <cell r="BA26">
            <v>2071</v>
          </cell>
        </row>
        <row r="27">
          <cell r="BA27">
            <v>2076</v>
          </cell>
        </row>
        <row r="28">
          <cell r="BA28">
            <v>2082</v>
          </cell>
        </row>
        <row r="29">
          <cell r="BA29">
            <v>2088</v>
          </cell>
        </row>
        <row r="30">
          <cell r="BA30">
            <v>2093</v>
          </cell>
        </row>
        <row r="31">
          <cell r="BA31">
            <v>2099</v>
          </cell>
        </row>
        <row r="32">
          <cell r="BA32">
            <v>2105</v>
          </cell>
        </row>
        <row r="33">
          <cell r="BA33">
            <v>2111</v>
          </cell>
        </row>
        <row r="34">
          <cell r="BA34">
            <v>2116</v>
          </cell>
        </row>
        <row r="35">
          <cell r="BA35">
            <v>2122</v>
          </cell>
        </row>
        <row r="36">
          <cell r="BA36">
            <v>2128</v>
          </cell>
        </row>
        <row r="37">
          <cell r="BA37">
            <v>2201</v>
          </cell>
        </row>
        <row r="38">
          <cell r="BA38">
            <v>2139</v>
          </cell>
        </row>
        <row r="39">
          <cell r="BA39">
            <v>2144</v>
          </cell>
        </row>
        <row r="40">
          <cell r="BA40">
            <v>2150</v>
          </cell>
        </row>
        <row r="41">
          <cell r="BA41">
            <v>2156</v>
          </cell>
        </row>
        <row r="42">
          <cell r="BA42">
            <v>2161</v>
          </cell>
        </row>
        <row r="43">
          <cell r="BA43">
            <v>2167</v>
          </cell>
        </row>
        <row r="44">
          <cell r="BA44">
            <v>2172</v>
          </cell>
        </row>
        <row r="45">
          <cell r="BA45">
            <v>2178</v>
          </cell>
        </row>
        <row r="46">
          <cell r="BA46">
            <v>2184</v>
          </cell>
        </row>
        <row r="47">
          <cell r="BA47">
            <v>2189</v>
          </cell>
        </row>
        <row r="48">
          <cell r="BA48">
            <v>2195</v>
          </cell>
        </row>
        <row r="49">
          <cell r="BA49">
            <v>2201</v>
          </cell>
        </row>
        <row r="50">
          <cell r="BA50">
            <v>2207</v>
          </cell>
        </row>
        <row r="51">
          <cell r="BA51">
            <v>2212</v>
          </cell>
        </row>
        <row r="52">
          <cell r="BA52">
            <v>2218</v>
          </cell>
        </row>
        <row r="53">
          <cell r="BA53">
            <v>2224</v>
          </cell>
        </row>
        <row r="54">
          <cell r="BA54">
            <v>2229</v>
          </cell>
        </row>
        <row r="55">
          <cell r="BA55">
            <v>2235</v>
          </cell>
        </row>
        <row r="56">
          <cell r="BA56">
            <v>2240</v>
          </cell>
        </row>
        <row r="57">
          <cell r="BA57">
            <v>2246</v>
          </cell>
        </row>
        <row r="58">
          <cell r="BA58">
            <v>2252</v>
          </cell>
        </row>
        <row r="59">
          <cell r="BA59">
            <v>2257</v>
          </cell>
        </row>
        <row r="60">
          <cell r="BA60">
            <v>2263</v>
          </cell>
        </row>
        <row r="61">
          <cell r="BA61">
            <v>2268</v>
          </cell>
        </row>
        <row r="62">
          <cell r="BA62">
            <v>2274</v>
          </cell>
        </row>
        <row r="63">
          <cell r="BA63">
            <v>2280</v>
          </cell>
        </row>
        <row r="64">
          <cell r="BA64">
            <v>2285</v>
          </cell>
        </row>
        <row r="65">
          <cell r="BA65">
            <v>2291</v>
          </cell>
        </row>
        <row r="66">
          <cell r="BA66">
            <v>2296</v>
          </cell>
        </row>
        <row r="67">
          <cell r="BA67">
            <v>2303</v>
          </cell>
        </row>
        <row r="68">
          <cell r="BA68">
            <v>2308</v>
          </cell>
        </row>
        <row r="69">
          <cell r="BA69">
            <v>2314</v>
          </cell>
        </row>
        <row r="70">
          <cell r="BA70">
            <v>2320</v>
          </cell>
        </row>
        <row r="71">
          <cell r="BA71">
            <v>2325</v>
          </cell>
        </row>
        <row r="72">
          <cell r="BA72">
            <v>2331</v>
          </cell>
        </row>
        <row r="73">
          <cell r="BA73">
            <v>2336</v>
          </cell>
        </row>
        <row r="74">
          <cell r="BA74">
            <v>2342</v>
          </cell>
        </row>
        <row r="75">
          <cell r="BA75">
            <v>2348</v>
          </cell>
        </row>
        <row r="76">
          <cell r="BA76">
            <v>2353</v>
          </cell>
        </row>
        <row r="77">
          <cell r="BA77">
            <v>2359</v>
          </cell>
        </row>
        <row r="78">
          <cell r="BA78">
            <v>2364</v>
          </cell>
        </row>
        <row r="79">
          <cell r="BA79">
            <v>2370</v>
          </cell>
        </row>
        <row r="80">
          <cell r="BA80">
            <v>2376</v>
          </cell>
        </row>
        <row r="81">
          <cell r="BA81">
            <v>2381</v>
          </cell>
        </row>
        <row r="82">
          <cell r="BA82">
            <v>2387</v>
          </cell>
        </row>
        <row r="83">
          <cell r="BA83">
            <v>2392</v>
          </cell>
        </row>
        <row r="84">
          <cell r="BA84">
            <v>2398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 Days &amp; Holiday"/>
      <sheetName val="B129=TODAY()"/>
      <sheetName val="Date in cell B12"/>
      <sheetName val="Date by Week Number"/>
      <sheetName val="WeekNumber2"/>
      <sheetName val="WeeklyView "/>
      <sheetName val="Holiday"/>
      <sheetName val="HowTo"/>
      <sheetName val="EasterDates"/>
      <sheetName val="Date by Week Number1"/>
    </sheetNames>
    <sheetDataSet>
      <sheetData sheetId="2">
        <row r="12">
          <cell r="B12">
            <v>42339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現地意向確認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</sheetNames>
    <sheetDataSet>
      <sheetData sheetId="0">
        <row r="1">
          <cell r="A1" t="str">
            <v>HIDUKE</v>
          </cell>
          <cell r="B1" t="str">
            <v>44期　5月度</v>
          </cell>
        </row>
        <row r="2">
          <cell r="A2" t="str">
            <v>JIGYO</v>
          </cell>
          <cell r="B2" t="str">
            <v>＜ＨＧＴ＞</v>
          </cell>
        </row>
        <row r="3">
          <cell r="A3" t="str">
            <v>SUBT_J</v>
          </cell>
          <cell r="B3" t="str">
            <v>上期実績</v>
          </cell>
        </row>
        <row r="4">
          <cell r="A4" t="str">
            <v>SUBT_Y</v>
          </cell>
          <cell r="B4" t="str">
            <v>上期実行予算</v>
          </cell>
        </row>
        <row r="6">
          <cell r="A6" t="str">
            <v>A1------M</v>
          </cell>
          <cell r="B6" t="str">
            <v>受託研究料</v>
          </cell>
          <cell r="C6" t="str">
            <v> </v>
          </cell>
          <cell r="D6">
            <v>0</v>
          </cell>
          <cell r="E6">
            <v>0</v>
          </cell>
        </row>
        <row r="7">
          <cell r="A7" t="str">
            <v>A2------M</v>
          </cell>
          <cell r="B7" t="str">
            <v>費用</v>
          </cell>
          <cell r="C7" t="str">
            <v> </v>
          </cell>
          <cell r="D7">
            <v>0</v>
          </cell>
          <cell r="E7">
            <v>0</v>
          </cell>
        </row>
        <row r="8">
          <cell r="A8" t="str">
            <v>A201----M</v>
          </cell>
          <cell r="B8" t="str">
            <v>直接費</v>
          </cell>
          <cell r="C8" t="str">
            <v> </v>
          </cell>
          <cell r="D8">
            <v>0</v>
          </cell>
          <cell r="E8">
            <v>0</v>
          </cell>
        </row>
        <row r="9">
          <cell r="A9" t="str">
            <v>A20101--M</v>
          </cell>
          <cell r="B9" t="str">
            <v>材料費</v>
          </cell>
          <cell r="C9" t="str">
            <v> </v>
          </cell>
          <cell r="D9">
            <v>0</v>
          </cell>
          <cell r="E9">
            <v>0</v>
          </cell>
        </row>
        <row r="10">
          <cell r="A10" t="str">
            <v>A2010101J</v>
          </cell>
          <cell r="B10" t="str">
            <v>-</v>
          </cell>
          <cell r="C10" t="str">
            <v> </v>
          </cell>
          <cell r="D10">
            <v>1357798458</v>
          </cell>
          <cell r="E10">
            <v>3036569718</v>
          </cell>
        </row>
        <row r="11">
          <cell r="A11" t="str">
            <v>A2010101M</v>
          </cell>
          <cell r="B11" t="str">
            <v>購入部品費</v>
          </cell>
          <cell r="C11" t="str">
            <v> </v>
          </cell>
          <cell r="D11">
            <v>0</v>
          </cell>
          <cell r="E11">
            <v>0</v>
          </cell>
        </row>
        <row r="12">
          <cell r="A12" t="str">
            <v>A2010102J</v>
          </cell>
          <cell r="B12" t="str">
            <v>-</v>
          </cell>
          <cell r="C12" t="str">
            <v> </v>
          </cell>
          <cell r="D12">
            <v>32396415</v>
          </cell>
          <cell r="E12">
            <v>37022300</v>
          </cell>
        </row>
        <row r="13">
          <cell r="A13" t="str">
            <v>A2010102M</v>
          </cell>
          <cell r="B13" t="str">
            <v>委託研究費（Ｈ Gr）</v>
          </cell>
          <cell r="C13" t="str">
            <v> </v>
          </cell>
          <cell r="D13">
            <v>0</v>
          </cell>
          <cell r="E13">
            <v>0</v>
          </cell>
        </row>
        <row r="14">
          <cell r="A14" t="str">
            <v>A2010103M</v>
          </cell>
          <cell r="B14" t="str">
            <v>委託研究費（ＨＲＡ）</v>
          </cell>
          <cell r="C14" t="str">
            <v> </v>
          </cell>
          <cell r="D14">
            <v>0</v>
          </cell>
          <cell r="E14">
            <v>0</v>
          </cell>
        </row>
        <row r="15">
          <cell r="A15" t="str">
            <v>A2010104M</v>
          </cell>
          <cell r="B15" t="str">
            <v>委託研究費（ＨＲＥ－Ｇ）</v>
          </cell>
          <cell r="C15" t="str">
            <v> </v>
          </cell>
          <cell r="D15">
            <v>0</v>
          </cell>
          <cell r="E15">
            <v>0</v>
          </cell>
        </row>
        <row r="16">
          <cell r="A16" t="str">
            <v>A2010105M</v>
          </cell>
          <cell r="B16" t="str">
            <v>委託研究費（ＨＲＥ－ＵＫ）</v>
          </cell>
          <cell r="C16" t="str">
            <v> </v>
          </cell>
          <cell r="D16">
            <v>0</v>
          </cell>
          <cell r="E16">
            <v>0</v>
          </cell>
        </row>
        <row r="17">
          <cell r="A17" t="str">
            <v>A2010106J</v>
          </cell>
          <cell r="B17" t="str">
            <v>-</v>
          </cell>
          <cell r="C17" t="str">
            <v> </v>
          </cell>
          <cell r="D17">
            <v>7744826</v>
          </cell>
          <cell r="E17">
            <v>177952505</v>
          </cell>
        </row>
        <row r="18">
          <cell r="A18" t="str">
            <v>A2010106M</v>
          </cell>
          <cell r="B18" t="str">
            <v>委託研究費（他）</v>
          </cell>
          <cell r="C18" t="str">
            <v> </v>
          </cell>
          <cell r="D18">
            <v>0</v>
          </cell>
          <cell r="E18">
            <v>0</v>
          </cell>
        </row>
        <row r="19">
          <cell r="A19" t="str">
            <v>A2010107J</v>
          </cell>
          <cell r="B19" t="str">
            <v>-</v>
          </cell>
          <cell r="C19" t="str">
            <v> </v>
          </cell>
          <cell r="D19">
            <v>98993717</v>
          </cell>
          <cell r="E19">
            <v>272989537</v>
          </cell>
        </row>
        <row r="20">
          <cell r="A20" t="str">
            <v>A2010107M</v>
          </cell>
          <cell r="B20" t="str">
            <v>テスト車輌費</v>
          </cell>
          <cell r="C20" t="str">
            <v> </v>
          </cell>
          <cell r="D20">
            <v>0</v>
          </cell>
          <cell r="E20">
            <v>0</v>
          </cell>
        </row>
        <row r="21">
          <cell r="A21" t="str">
            <v>A2010108J</v>
          </cell>
          <cell r="B21" t="str">
            <v>-</v>
          </cell>
          <cell r="C21" t="str">
            <v> </v>
          </cell>
          <cell r="D21">
            <v>29368578</v>
          </cell>
          <cell r="E21">
            <v>49646626</v>
          </cell>
        </row>
        <row r="22">
          <cell r="A22" t="str">
            <v>A2010108M</v>
          </cell>
          <cell r="B22" t="str">
            <v>その他材料費</v>
          </cell>
          <cell r="C22" t="str">
            <v> </v>
          </cell>
          <cell r="D22">
            <v>0</v>
          </cell>
          <cell r="E22">
            <v>0</v>
          </cell>
        </row>
        <row r="23">
          <cell r="A23" t="str">
            <v>A2010109J</v>
          </cell>
          <cell r="B23" t="str">
            <v>_</v>
          </cell>
          <cell r="C23" t="str">
            <v> </v>
          </cell>
          <cell r="D23">
            <v>-250722944</v>
          </cell>
          <cell r="E23">
            <v>-228653744</v>
          </cell>
        </row>
        <row r="24">
          <cell r="A24" t="str">
            <v>A2010109M</v>
          </cell>
          <cell r="B24" t="str">
            <v>材料費（Ｒ）</v>
          </cell>
          <cell r="C24" t="str">
            <v> </v>
          </cell>
          <cell r="D24">
            <v>0</v>
          </cell>
          <cell r="E24">
            <v>0</v>
          </cell>
        </row>
        <row r="25">
          <cell r="A25" t="str">
            <v>A20102--M</v>
          </cell>
          <cell r="B25" t="str">
            <v>テスト関係費</v>
          </cell>
          <cell r="C25" t="str">
            <v> </v>
          </cell>
          <cell r="D25">
            <v>0</v>
          </cell>
          <cell r="E25">
            <v>0</v>
          </cell>
        </row>
        <row r="26">
          <cell r="A26" t="str">
            <v>A2010201J</v>
          </cell>
          <cell r="B26" t="str">
            <v>-</v>
          </cell>
          <cell r="C26" t="str">
            <v> </v>
          </cell>
          <cell r="D26">
            <v>208283654</v>
          </cell>
          <cell r="E26">
            <v>446964587</v>
          </cell>
        </row>
        <row r="27">
          <cell r="A27" t="str">
            <v>A2010201M</v>
          </cell>
          <cell r="B27" t="str">
            <v>国内テスト関係費</v>
          </cell>
          <cell r="C27" t="str">
            <v> </v>
          </cell>
          <cell r="D27">
            <v>0</v>
          </cell>
          <cell r="E27">
            <v>0</v>
          </cell>
        </row>
        <row r="28">
          <cell r="A28" t="str">
            <v>A2010202J</v>
          </cell>
          <cell r="B28" t="str">
            <v>-</v>
          </cell>
          <cell r="C28" t="str">
            <v> </v>
          </cell>
          <cell r="D28">
            <v>250907819</v>
          </cell>
          <cell r="E28">
            <v>387407825</v>
          </cell>
        </row>
        <row r="29">
          <cell r="A29" t="str">
            <v>A2010202M</v>
          </cell>
          <cell r="B29" t="str">
            <v>海外テスト関係費</v>
          </cell>
          <cell r="C29" t="str">
            <v> </v>
          </cell>
          <cell r="D29">
            <v>0</v>
          </cell>
          <cell r="E29">
            <v>0</v>
          </cell>
        </row>
        <row r="30">
          <cell r="A30" t="str">
            <v>A2010203J</v>
          </cell>
          <cell r="B30" t="str">
            <v>_</v>
          </cell>
          <cell r="C30" t="str">
            <v> </v>
          </cell>
          <cell r="D30">
            <v>67626399</v>
          </cell>
          <cell r="E30">
            <v>108117396</v>
          </cell>
        </row>
        <row r="31">
          <cell r="A31" t="str">
            <v>A2010203M</v>
          </cell>
          <cell r="B31" t="str">
            <v>テスト関係費（Ｒ）</v>
          </cell>
          <cell r="C31" t="str">
            <v> </v>
          </cell>
          <cell r="D31">
            <v>0</v>
          </cell>
          <cell r="E31">
            <v>0</v>
          </cell>
        </row>
        <row r="32">
          <cell r="A32" t="str">
            <v>A202----M</v>
          </cell>
          <cell r="B32" t="str">
            <v>間接費</v>
          </cell>
          <cell r="C32" t="str">
            <v> </v>
          </cell>
          <cell r="D32">
            <v>0</v>
          </cell>
          <cell r="E32">
            <v>0</v>
          </cell>
        </row>
        <row r="33">
          <cell r="A33" t="str">
            <v>A20201--M</v>
          </cell>
          <cell r="B33" t="str">
            <v>労務費</v>
          </cell>
          <cell r="C33" t="str">
            <v> </v>
          </cell>
          <cell r="D33">
            <v>0</v>
          </cell>
          <cell r="E33">
            <v>0</v>
          </cell>
        </row>
        <row r="34">
          <cell r="A34" t="str">
            <v>A2020101J</v>
          </cell>
          <cell r="B34" t="str">
            <v>-</v>
          </cell>
          <cell r="C34" t="str">
            <v> </v>
          </cell>
          <cell r="D34">
            <v>1757901187</v>
          </cell>
          <cell r="E34">
            <v>3420096651</v>
          </cell>
        </row>
        <row r="35">
          <cell r="A35" t="str">
            <v>A2020101M</v>
          </cell>
          <cell r="B35" t="str">
            <v>給料</v>
          </cell>
          <cell r="C35" t="str">
            <v> </v>
          </cell>
          <cell r="D35">
            <v>0</v>
          </cell>
          <cell r="E35">
            <v>0</v>
          </cell>
        </row>
        <row r="36">
          <cell r="A36" t="str">
            <v>A2020102J</v>
          </cell>
          <cell r="B36" t="str">
            <v>-</v>
          </cell>
          <cell r="C36" t="str">
            <v> </v>
          </cell>
          <cell r="D36">
            <v>372236852</v>
          </cell>
          <cell r="E36">
            <v>743687737</v>
          </cell>
        </row>
        <row r="37">
          <cell r="A37" t="str">
            <v>A2020102M</v>
          </cell>
          <cell r="B37" t="str">
            <v>超過勤務手当</v>
          </cell>
          <cell r="C37" t="str">
            <v> </v>
          </cell>
          <cell r="D37">
            <v>0</v>
          </cell>
          <cell r="E37">
            <v>0</v>
          </cell>
        </row>
        <row r="38">
          <cell r="A38" t="str">
            <v>A2020103J</v>
          </cell>
          <cell r="B38" t="str">
            <v>-</v>
          </cell>
          <cell r="C38" t="str">
            <v> </v>
          </cell>
          <cell r="D38">
            <v>6911784</v>
          </cell>
          <cell r="E38">
            <v>13239172</v>
          </cell>
        </row>
        <row r="39">
          <cell r="A39" t="str">
            <v>A2020103M</v>
          </cell>
          <cell r="B39" t="str">
            <v>雑給</v>
          </cell>
          <cell r="C39" t="str">
            <v> </v>
          </cell>
          <cell r="D39">
            <v>0</v>
          </cell>
          <cell r="E39">
            <v>0</v>
          </cell>
        </row>
        <row r="40">
          <cell r="A40" t="str">
            <v>A2020104J</v>
          </cell>
          <cell r="B40" t="str">
            <v>-</v>
          </cell>
          <cell r="C40" t="str">
            <v> </v>
          </cell>
          <cell r="D40">
            <v>507876796</v>
          </cell>
          <cell r="E40">
            <v>996522652</v>
          </cell>
        </row>
        <row r="41">
          <cell r="A41" t="str">
            <v>A2020104M</v>
          </cell>
          <cell r="B41" t="str">
            <v>作業応援依頼費</v>
          </cell>
          <cell r="C41" t="str">
            <v> </v>
          </cell>
          <cell r="D41">
            <v>0</v>
          </cell>
          <cell r="E41">
            <v>0</v>
          </cell>
        </row>
        <row r="42">
          <cell r="A42" t="str">
            <v>A2020105J</v>
          </cell>
          <cell r="B42" t="str">
            <v>-</v>
          </cell>
          <cell r="C42" t="str">
            <v> </v>
          </cell>
          <cell r="D42">
            <v>163997940</v>
          </cell>
          <cell r="E42">
            <v>290615139</v>
          </cell>
        </row>
        <row r="43">
          <cell r="A43" t="str">
            <v>A2020105M</v>
          </cell>
          <cell r="B43" t="str">
            <v>退職金</v>
          </cell>
          <cell r="C43" t="str">
            <v> </v>
          </cell>
          <cell r="D43">
            <v>0</v>
          </cell>
          <cell r="E43">
            <v>0</v>
          </cell>
        </row>
        <row r="44">
          <cell r="A44" t="str">
            <v>A2020106M</v>
          </cell>
          <cell r="B44" t="str">
            <v>従業員賞与</v>
          </cell>
          <cell r="C44" t="str">
            <v> </v>
          </cell>
          <cell r="D44">
            <v>0</v>
          </cell>
          <cell r="E44">
            <v>0</v>
          </cell>
        </row>
        <row r="45">
          <cell r="A45" t="str">
            <v>A2020107J</v>
          </cell>
          <cell r="B45" t="str">
            <v>-</v>
          </cell>
          <cell r="C45" t="str">
            <v> </v>
          </cell>
          <cell r="D45">
            <v>873997000</v>
          </cell>
          <cell r="E45">
            <v>1747994000</v>
          </cell>
        </row>
        <row r="46">
          <cell r="A46" t="str">
            <v>A2020107M</v>
          </cell>
          <cell r="B46" t="str">
            <v>賞与繰入額</v>
          </cell>
          <cell r="C46" t="str">
            <v> </v>
          </cell>
          <cell r="D46">
            <v>0</v>
          </cell>
          <cell r="E46">
            <v>0</v>
          </cell>
        </row>
        <row r="47">
          <cell r="A47" t="str">
            <v>A2020108J</v>
          </cell>
          <cell r="B47" t="str">
            <v>-</v>
          </cell>
          <cell r="C47" t="str">
            <v> </v>
          </cell>
          <cell r="D47">
            <v>102709782</v>
          </cell>
          <cell r="E47">
            <v>201072737</v>
          </cell>
        </row>
        <row r="48">
          <cell r="A48" t="str">
            <v>A2020108M</v>
          </cell>
          <cell r="B48" t="str">
            <v>健康保険料</v>
          </cell>
          <cell r="C48" t="str">
            <v> </v>
          </cell>
          <cell r="D48">
            <v>0</v>
          </cell>
          <cell r="E48">
            <v>0</v>
          </cell>
        </row>
        <row r="49">
          <cell r="A49" t="str">
            <v>A2020109J</v>
          </cell>
          <cell r="B49" t="str">
            <v>-</v>
          </cell>
          <cell r="C49" t="str">
            <v> </v>
          </cell>
          <cell r="D49">
            <v>422909989</v>
          </cell>
          <cell r="E49">
            <v>623703848</v>
          </cell>
        </row>
        <row r="50">
          <cell r="A50" t="str">
            <v>A2020109M</v>
          </cell>
          <cell r="B50" t="str">
            <v>厚生年金保険料</v>
          </cell>
          <cell r="C50" t="str">
            <v> </v>
          </cell>
          <cell r="D50">
            <v>0</v>
          </cell>
          <cell r="E50">
            <v>0</v>
          </cell>
        </row>
        <row r="51">
          <cell r="A51" t="str">
            <v>A2020110J</v>
          </cell>
          <cell r="B51" t="str">
            <v>-</v>
          </cell>
          <cell r="C51" t="str">
            <v> </v>
          </cell>
          <cell r="D51">
            <v>30826916</v>
          </cell>
          <cell r="E51">
            <v>70914264</v>
          </cell>
        </row>
        <row r="52">
          <cell r="A52" t="str">
            <v>A2020110M</v>
          </cell>
          <cell r="B52" t="str">
            <v>労働保険料</v>
          </cell>
          <cell r="C52" t="str">
            <v> </v>
          </cell>
          <cell r="D52">
            <v>0</v>
          </cell>
          <cell r="E52">
            <v>0</v>
          </cell>
        </row>
        <row r="53">
          <cell r="A53" t="str">
            <v>A20202--M</v>
          </cell>
          <cell r="B53" t="str">
            <v>操業費</v>
          </cell>
          <cell r="C53" t="str">
            <v> </v>
          </cell>
          <cell r="D53">
            <v>0</v>
          </cell>
          <cell r="E53">
            <v>0</v>
          </cell>
        </row>
        <row r="54">
          <cell r="A54" t="str">
            <v>A2020201J</v>
          </cell>
          <cell r="B54" t="str">
            <v>-</v>
          </cell>
          <cell r="C54" t="str">
            <v> </v>
          </cell>
          <cell r="D54">
            <v>38964458</v>
          </cell>
          <cell r="E54">
            <v>66640044</v>
          </cell>
        </row>
        <row r="55">
          <cell r="A55" t="str">
            <v>A2020201M</v>
          </cell>
          <cell r="B55" t="str">
            <v>石油製品</v>
          </cell>
          <cell r="C55" t="str">
            <v> </v>
          </cell>
          <cell r="D55">
            <v>0</v>
          </cell>
          <cell r="E55">
            <v>0</v>
          </cell>
        </row>
        <row r="56">
          <cell r="A56" t="str">
            <v>A2020202J</v>
          </cell>
          <cell r="B56" t="str">
            <v>-</v>
          </cell>
          <cell r="C56" t="str">
            <v> </v>
          </cell>
          <cell r="D56">
            <v>3912003</v>
          </cell>
          <cell r="E56">
            <v>6564100</v>
          </cell>
        </row>
        <row r="57">
          <cell r="A57" t="str">
            <v>A2020202M</v>
          </cell>
          <cell r="B57" t="str">
            <v>試作補助材料</v>
          </cell>
          <cell r="C57" t="str">
            <v> </v>
          </cell>
          <cell r="D57">
            <v>0</v>
          </cell>
          <cell r="E57">
            <v>0</v>
          </cell>
        </row>
        <row r="58">
          <cell r="A58" t="str">
            <v>A2020203J</v>
          </cell>
          <cell r="B58" t="str">
            <v>-</v>
          </cell>
          <cell r="C58" t="str">
            <v> </v>
          </cell>
          <cell r="D58">
            <v>14123528</v>
          </cell>
          <cell r="E58">
            <v>17440682</v>
          </cell>
        </row>
        <row r="59">
          <cell r="A59" t="str">
            <v>A2020203M</v>
          </cell>
          <cell r="B59" t="str">
            <v>治具</v>
          </cell>
          <cell r="C59" t="str">
            <v> </v>
          </cell>
          <cell r="D59">
            <v>0</v>
          </cell>
          <cell r="E59">
            <v>0</v>
          </cell>
        </row>
        <row r="60">
          <cell r="A60" t="str">
            <v>A2020204J</v>
          </cell>
          <cell r="B60" t="str">
            <v>-</v>
          </cell>
          <cell r="C60" t="str">
            <v> </v>
          </cell>
          <cell r="D60">
            <v>8433141</v>
          </cell>
          <cell r="E60">
            <v>14582182</v>
          </cell>
        </row>
        <row r="61">
          <cell r="A61" t="str">
            <v>A2020204M</v>
          </cell>
          <cell r="B61" t="str">
            <v>消耗工具</v>
          </cell>
          <cell r="C61" t="str">
            <v> </v>
          </cell>
          <cell r="D61">
            <v>0</v>
          </cell>
          <cell r="E61">
            <v>0</v>
          </cell>
        </row>
        <row r="62">
          <cell r="A62" t="str">
            <v>A2020205J</v>
          </cell>
          <cell r="B62" t="str">
            <v>-</v>
          </cell>
          <cell r="C62" t="str">
            <v> </v>
          </cell>
          <cell r="D62">
            <v>1613023</v>
          </cell>
          <cell r="E62">
            <v>3501828</v>
          </cell>
        </row>
        <row r="63">
          <cell r="A63" t="str">
            <v>A2020205M</v>
          </cell>
          <cell r="B63" t="str">
            <v>試験研究用器具費（レンタル・リース）</v>
          </cell>
          <cell r="C63" t="str">
            <v> </v>
          </cell>
          <cell r="D63">
            <v>0</v>
          </cell>
          <cell r="E63">
            <v>0</v>
          </cell>
        </row>
        <row r="64">
          <cell r="A64" t="str">
            <v>A2020206J</v>
          </cell>
          <cell r="B64" t="str">
            <v>-</v>
          </cell>
          <cell r="C64" t="str">
            <v> </v>
          </cell>
          <cell r="D64">
            <v>20847240</v>
          </cell>
          <cell r="E64">
            <v>31916940</v>
          </cell>
        </row>
        <row r="65">
          <cell r="A65" t="str">
            <v>A2020206M</v>
          </cell>
          <cell r="B65" t="str">
            <v>試験研究用器具費（研究器具）</v>
          </cell>
          <cell r="C65" t="str">
            <v> </v>
          </cell>
          <cell r="D65">
            <v>0</v>
          </cell>
          <cell r="E65">
            <v>0</v>
          </cell>
        </row>
        <row r="66">
          <cell r="A66" t="str">
            <v>A2020207J</v>
          </cell>
          <cell r="B66" t="str">
            <v>-</v>
          </cell>
          <cell r="C66" t="str">
            <v> </v>
          </cell>
          <cell r="D66">
            <v>8405760</v>
          </cell>
          <cell r="E66">
            <v>15607813</v>
          </cell>
        </row>
        <row r="67">
          <cell r="A67" t="str">
            <v>A2020207M</v>
          </cell>
          <cell r="B67" t="str">
            <v>試験研究用器具費（テスト治具）</v>
          </cell>
          <cell r="C67" t="str">
            <v> </v>
          </cell>
          <cell r="D67">
            <v>0</v>
          </cell>
          <cell r="E67">
            <v>0</v>
          </cell>
        </row>
        <row r="68">
          <cell r="A68" t="str">
            <v>A2020208J</v>
          </cell>
          <cell r="B68" t="str">
            <v>-</v>
          </cell>
          <cell r="C68" t="str">
            <v> </v>
          </cell>
          <cell r="D68">
            <v>1997600</v>
          </cell>
          <cell r="E68">
            <v>3648450</v>
          </cell>
        </row>
        <row r="69">
          <cell r="A69" t="str">
            <v>A2020208M</v>
          </cell>
          <cell r="B69" t="str">
            <v>作業用備品</v>
          </cell>
          <cell r="C69" t="str">
            <v> </v>
          </cell>
          <cell r="D69">
            <v>0</v>
          </cell>
          <cell r="E69">
            <v>0</v>
          </cell>
        </row>
        <row r="70">
          <cell r="A70" t="str">
            <v>A2020209J</v>
          </cell>
          <cell r="B70" t="str">
            <v>-</v>
          </cell>
          <cell r="C70" t="str">
            <v> </v>
          </cell>
          <cell r="D70">
            <v>2600000</v>
          </cell>
          <cell r="E70">
            <v>2600000</v>
          </cell>
        </row>
        <row r="71">
          <cell r="A71" t="str">
            <v>A2020209M</v>
          </cell>
          <cell r="B71" t="str">
            <v>複合検具</v>
          </cell>
          <cell r="C71" t="str">
            <v> </v>
          </cell>
          <cell r="D71">
            <v>0</v>
          </cell>
          <cell r="E71">
            <v>0</v>
          </cell>
        </row>
        <row r="72">
          <cell r="A72" t="str">
            <v>A2020210J</v>
          </cell>
          <cell r="B72" t="str">
            <v>-</v>
          </cell>
          <cell r="C72" t="str">
            <v> </v>
          </cell>
          <cell r="D72">
            <v>135225793</v>
          </cell>
          <cell r="E72">
            <v>271233608</v>
          </cell>
        </row>
        <row r="73">
          <cell r="A73" t="str">
            <v>A2020210M</v>
          </cell>
          <cell r="B73" t="str">
            <v>電力料</v>
          </cell>
          <cell r="C73" t="str">
            <v> </v>
          </cell>
          <cell r="D73">
            <v>0</v>
          </cell>
          <cell r="E73">
            <v>0</v>
          </cell>
        </row>
        <row r="74">
          <cell r="A74" t="str">
            <v>A2020211J</v>
          </cell>
          <cell r="B74" t="str">
            <v>-</v>
          </cell>
          <cell r="C74" t="str">
            <v> </v>
          </cell>
          <cell r="D74">
            <v>3823024</v>
          </cell>
          <cell r="E74">
            <v>6152948</v>
          </cell>
        </row>
        <row r="75">
          <cell r="A75" t="str">
            <v>A2020211M</v>
          </cell>
          <cell r="B75" t="str">
            <v>燃料費</v>
          </cell>
          <cell r="C75" t="str">
            <v> </v>
          </cell>
          <cell r="D75">
            <v>0</v>
          </cell>
          <cell r="E75">
            <v>0</v>
          </cell>
        </row>
        <row r="76">
          <cell r="A76" t="str">
            <v>A2020212J</v>
          </cell>
          <cell r="B76" t="str">
            <v>-</v>
          </cell>
          <cell r="C76" t="str">
            <v> </v>
          </cell>
          <cell r="D76">
            <v>960840</v>
          </cell>
          <cell r="E76">
            <v>446840</v>
          </cell>
        </row>
        <row r="77">
          <cell r="A77" t="str">
            <v>A2020212M</v>
          </cell>
          <cell r="B77" t="str">
            <v>水道料</v>
          </cell>
          <cell r="C77" t="str">
            <v> </v>
          </cell>
          <cell r="D77">
            <v>0</v>
          </cell>
          <cell r="E77">
            <v>0</v>
          </cell>
        </row>
        <row r="78">
          <cell r="A78" t="str">
            <v>A2020213J</v>
          </cell>
          <cell r="B78" t="str">
            <v>-</v>
          </cell>
          <cell r="C78" t="str">
            <v> </v>
          </cell>
          <cell r="D78">
            <v>0</v>
          </cell>
          <cell r="E78">
            <v>12500</v>
          </cell>
        </row>
        <row r="79">
          <cell r="A79" t="str">
            <v>A2020213M</v>
          </cell>
          <cell r="B79" t="str">
            <v>作業用消耗品費（設計用）</v>
          </cell>
          <cell r="C79" t="str">
            <v> </v>
          </cell>
          <cell r="D79">
            <v>0</v>
          </cell>
          <cell r="E79">
            <v>0</v>
          </cell>
        </row>
        <row r="80">
          <cell r="A80" t="str">
            <v>A2020214J</v>
          </cell>
          <cell r="B80" t="str">
            <v>-</v>
          </cell>
          <cell r="C80" t="str">
            <v> </v>
          </cell>
          <cell r="D80">
            <v>32864420</v>
          </cell>
          <cell r="E80">
            <v>64611942</v>
          </cell>
        </row>
        <row r="81">
          <cell r="A81" t="str">
            <v>A2020214M</v>
          </cell>
          <cell r="B81" t="str">
            <v>作業用消耗品費（一般）</v>
          </cell>
          <cell r="C81" t="str">
            <v> </v>
          </cell>
          <cell r="D81">
            <v>0</v>
          </cell>
          <cell r="E81">
            <v>0</v>
          </cell>
        </row>
        <row r="82">
          <cell r="A82" t="str">
            <v>A2020215J</v>
          </cell>
          <cell r="B82" t="str">
            <v>-</v>
          </cell>
          <cell r="C82" t="str">
            <v> </v>
          </cell>
          <cell r="D82">
            <v>7986280</v>
          </cell>
          <cell r="E82">
            <v>8975272</v>
          </cell>
        </row>
        <row r="83">
          <cell r="A83" t="str">
            <v>A2020215M</v>
          </cell>
          <cell r="B83" t="str">
            <v>作業用消耗品費（安全）</v>
          </cell>
          <cell r="C83" t="str">
            <v> </v>
          </cell>
          <cell r="D83">
            <v>0</v>
          </cell>
          <cell r="E83">
            <v>0</v>
          </cell>
        </row>
        <row r="84">
          <cell r="A84" t="str">
            <v>A2020216J</v>
          </cell>
          <cell r="B84" t="str">
            <v>-</v>
          </cell>
          <cell r="C84" t="str">
            <v> </v>
          </cell>
          <cell r="D84">
            <v>0</v>
          </cell>
          <cell r="E84">
            <v>0</v>
          </cell>
        </row>
        <row r="85">
          <cell r="A85" t="str">
            <v>A2020216M</v>
          </cell>
          <cell r="B85" t="str">
            <v>作業用消耗品費（設管）</v>
          </cell>
          <cell r="C85" t="str">
            <v> </v>
          </cell>
          <cell r="D85">
            <v>0</v>
          </cell>
          <cell r="E85">
            <v>0</v>
          </cell>
        </row>
        <row r="86">
          <cell r="A86" t="str">
            <v>A2020217J</v>
          </cell>
          <cell r="B86" t="str">
            <v>-</v>
          </cell>
          <cell r="C86" t="str">
            <v> </v>
          </cell>
          <cell r="D86">
            <v>39118456</v>
          </cell>
          <cell r="E86">
            <v>75712133</v>
          </cell>
        </row>
        <row r="87">
          <cell r="A87" t="str">
            <v>A2020217M</v>
          </cell>
          <cell r="B87" t="str">
            <v>図面費</v>
          </cell>
          <cell r="C87" t="str">
            <v> </v>
          </cell>
          <cell r="D87">
            <v>0</v>
          </cell>
          <cell r="E87">
            <v>0</v>
          </cell>
        </row>
        <row r="88">
          <cell r="A88" t="str">
            <v>A20203--M</v>
          </cell>
          <cell r="B88" t="str">
            <v>設備費</v>
          </cell>
          <cell r="C88" t="str">
            <v> </v>
          </cell>
          <cell r="D88">
            <v>0</v>
          </cell>
          <cell r="E88">
            <v>0</v>
          </cell>
        </row>
        <row r="89">
          <cell r="A89" t="str">
            <v>A2020301J</v>
          </cell>
          <cell r="B89" t="str">
            <v>-</v>
          </cell>
          <cell r="C89" t="str">
            <v> </v>
          </cell>
          <cell r="D89">
            <v>1077540</v>
          </cell>
          <cell r="E89">
            <v>2027270</v>
          </cell>
        </row>
        <row r="90">
          <cell r="A90" t="str">
            <v>A2020301M</v>
          </cell>
          <cell r="B90" t="str">
            <v>機械修理</v>
          </cell>
          <cell r="C90" t="str">
            <v> </v>
          </cell>
          <cell r="D90">
            <v>0</v>
          </cell>
          <cell r="E90">
            <v>0</v>
          </cell>
        </row>
        <row r="91">
          <cell r="A91" t="str">
            <v>A2020302J</v>
          </cell>
          <cell r="B91" t="str">
            <v>-</v>
          </cell>
          <cell r="C91" t="str">
            <v> </v>
          </cell>
          <cell r="D91">
            <v>16960456</v>
          </cell>
          <cell r="E91">
            <v>30086636</v>
          </cell>
        </row>
        <row r="92">
          <cell r="A92" t="str">
            <v>A2020302M</v>
          </cell>
          <cell r="B92" t="str">
            <v>研究設備修理</v>
          </cell>
          <cell r="C92" t="str">
            <v> </v>
          </cell>
          <cell r="D92">
            <v>0</v>
          </cell>
          <cell r="E92">
            <v>0</v>
          </cell>
        </row>
        <row r="93">
          <cell r="A93" t="str">
            <v>A2020303J</v>
          </cell>
          <cell r="B93" t="str">
            <v>-</v>
          </cell>
          <cell r="C93" t="str">
            <v> </v>
          </cell>
          <cell r="D93">
            <v>56458004</v>
          </cell>
          <cell r="E93">
            <v>72287737</v>
          </cell>
        </row>
        <row r="94">
          <cell r="A94" t="str">
            <v>A2020303M</v>
          </cell>
          <cell r="B94" t="str">
            <v>一般設備修理</v>
          </cell>
          <cell r="C94" t="str">
            <v> </v>
          </cell>
          <cell r="D94">
            <v>0</v>
          </cell>
          <cell r="E94">
            <v>0</v>
          </cell>
        </row>
        <row r="95">
          <cell r="A95" t="str">
            <v>A2020304J</v>
          </cell>
          <cell r="B95" t="str">
            <v>-</v>
          </cell>
          <cell r="C95" t="str">
            <v> </v>
          </cell>
          <cell r="D95">
            <v>9938840</v>
          </cell>
          <cell r="E95">
            <v>14559840</v>
          </cell>
        </row>
        <row r="96">
          <cell r="A96" t="str">
            <v>A2020304M</v>
          </cell>
          <cell r="B96" t="str">
            <v>土木建築修理</v>
          </cell>
          <cell r="C96" t="str">
            <v> </v>
          </cell>
          <cell r="D96">
            <v>0</v>
          </cell>
          <cell r="E96">
            <v>0</v>
          </cell>
        </row>
        <row r="97">
          <cell r="A97" t="str">
            <v>A2020305J</v>
          </cell>
          <cell r="B97" t="str">
            <v>-</v>
          </cell>
          <cell r="C97" t="str">
            <v> </v>
          </cell>
          <cell r="D97">
            <v>11690707</v>
          </cell>
          <cell r="E97">
            <v>12190707</v>
          </cell>
        </row>
        <row r="98">
          <cell r="A98" t="str">
            <v>A2020305M</v>
          </cell>
          <cell r="B98" t="str">
            <v>Ｌ／Ｏ費</v>
          </cell>
          <cell r="C98" t="str">
            <v> </v>
          </cell>
          <cell r="D98">
            <v>0</v>
          </cell>
          <cell r="E98">
            <v>0</v>
          </cell>
        </row>
        <row r="99">
          <cell r="A99" t="str">
            <v>A2020306M</v>
          </cell>
          <cell r="B99" t="str">
            <v>Ｌ／Ｏ費（Ａ）</v>
          </cell>
          <cell r="C99" t="str">
            <v> </v>
          </cell>
          <cell r="D99">
            <v>0</v>
          </cell>
          <cell r="E99">
            <v>0</v>
          </cell>
        </row>
        <row r="100">
          <cell r="A100" t="str">
            <v>A2020307M</v>
          </cell>
          <cell r="B100" t="str">
            <v>Ｌ／Ｏ費（Ｂ）</v>
          </cell>
          <cell r="C100" t="str">
            <v> </v>
          </cell>
          <cell r="D100">
            <v>0</v>
          </cell>
          <cell r="E100">
            <v>0</v>
          </cell>
        </row>
        <row r="101">
          <cell r="A101" t="str">
            <v>A2020308J</v>
          </cell>
          <cell r="B101" t="str">
            <v>-</v>
          </cell>
          <cell r="C101" t="str">
            <v> </v>
          </cell>
          <cell r="D101">
            <v>10253100</v>
          </cell>
          <cell r="E101">
            <v>20455100</v>
          </cell>
        </row>
        <row r="102">
          <cell r="A102" t="str">
            <v>A2020308M</v>
          </cell>
          <cell r="B102" t="str">
            <v>固定資産税</v>
          </cell>
          <cell r="C102" t="str">
            <v> </v>
          </cell>
          <cell r="D102">
            <v>0</v>
          </cell>
          <cell r="E102">
            <v>0</v>
          </cell>
        </row>
        <row r="103">
          <cell r="A103" t="str">
            <v>A2020309J</v>
          </cell>
          <cell r="B103" t="str">
            <v>-</v>
          </cell>
          <cell r="C103" t="str">
            <v> </v>
          </cell>
          <cell r="D103">
            <v>269192623</v>
          </cell>
          <cell r="E103">
            <v>531665425</v>
          </cell>
        </row>
        <row r="104">
          <cell r="A104" t="str">
            <v>A2020309M</v>
          </cell>
          <cell r="B104" t="str">
            <v>減価償却費</v>
          </cell>
          <cell r="C104" t="str">
            <v> </v>
          </cell>
          <cell r="D104">
            <v>0</v>
          </cell>
          <cell r="E104">
            <v>0</v>
          </cell>
        </row>
        <row r="105">
          <cell r="A105" t="str">
            <v>A2020310J</v>
          </cell>
          <cell r="B105" t="str">
            <v>-</v>
          </cell>
          <cell r="C105" t="str">
            <v> </v>
          </cell>
          <cell r="D105">
            <v>2253459</v>
          </cell>
          <cell r="E105">
            <v>4506918</v>
          </cell>
        </row>
        <row r="106">
          <cell r="A106" t="str">
            <v>A2020310M</v>
          </cell>
          <cell r="B106" t="str">
            <v>火災保険料</v>
          </cell>
          <cell r="C106" t="str">
            <v> </v>
          </cell>
          <cell r="D106">
            <v>0</v>
          </cell>
          <cell r="E106">
            <v>0</v>
          </cell>
        </row>
        <row r="107">
          <cell r="A107" t="str">
            <v>A2020311J</v>
          </cell>
          <cell r="B107" t="str">
            <v>-</v>
          </cell>
          <cell r="C107" t="str">
            <v> </v>
          </cell>
          <cell r="D107">
            <v>373568435</v>
          </cell>
          <cell r="E107">
            <v>685715441</v>
          </cell>
        </row>
        <row r="108">
          <cell r="A108" t="str">
            <v>A2020311M</v>
          </cell>
          <cell r="B108" t="str">
            <v>固定資産賃借料</v>
          </cell>
          <cell r="C108" t="str">
            <v> </v>
          </cell>
          <cell r="D108">
            <v>0</v>
          </cell>
          <cell r="E108">
            <v>0</v>
          </cell>
        </row>
        <row r="109">
          <cell r="A109" t="str">
            <v>A2020312J</v>
          </cell>
          <cell r="B109" t="str">
            <v>-</v>
          </cell>
          <cell r="C109" t="str">
            <v> </v>
          </cell>
          <cell r="D109">
            <v>816057</v>
          </cell>
          <cell r="E109">
            <v>1589602</v>
          </cell>
        </row>
        <row r="110">
          <cell r="A110" t="str">
            <v>A2020312M</v>
          </cell>
          <cell r="B110" t="str">
            <v>連絡車関係費</v>
          </cell>
          <cell r="C110" t="str">
            <v> </v>
          </cell>
          <cell r="D110">
            <v>0</v>
          </cell>
          <cell r="E110">
            <v>0</v>
          </cell>
        </row>
        <row r="111">
          <cell r="A111" t="str">
            <v>A20204--M</v>
          </cell>
          <cell r="B111" t="str">
            <v>管理費</v>
          </cell>
          <cell r="C111" t="str">
            <v> </v>
          </cell>
          <cell r="D111">
            <v>0</v>
          </cell>
          <cell r="E111">
            <v>0</v>
          </cell>
        </row>
        <row r="112">
          <cell r="A112" t="str">
            <v>A2020401J</v>
          </cell>
          <cell r="B112" t="str">
            <v>-</v>
          </cell>
          <cell r="C112" t="str">
            <v> </v>
          </cell>
          <cell r="D112">
            <v>41691322</v>
          </cell>
          <cell r="E112">
            <v>84621994</v>
          </cell>
        </row>
        <row r="113">
          <cell r="A113" t="str">
            <v>A2020401M</v>
          </cell>
          <cell r="B113" t="str">
            <v>給食補助金</v>
          </cell>
          <cell r="C113" t="str">
            <v> </v>
          </cell>
          <cell r="D113">
            <v>0</v>
          </cell>
          <cell r="E113">
            <v>0</v>
          </cell>
        </row>
        <row r="114">
          <cell r="A114" t="str">
            <v>A2020402J</v>
          </cell>
          <cell r="B114" t="str">
            <v>-</v>
          </cell>
          <cell r="C114" t="str">
            <v> </v>
          </cell>
          <cell r="D114">
            <v>3936350</v>
          </cell>
          <cell r="E114">
            <v>5553092</v>
          </cell>
        </row>
        <row r="115">
          <cell r="A115" t="str">
            <v>A2020402M</v>
          </cell>
          <cell r="B115" t="str">
            <v>レクリェエーション費</v>
          </cell>
          <cell r="C115" t="str">
            <v> </v>
          </cell>
          <cell r="D115">
            <v>0</v>
          </cell>
          <cell r="E115">
            <v>0</v>
          </cell>
        </row>
        <row r="116">
          <cell r="A116" t="str">
            <v>A2020403J</v>
          </cell>
          <cell r="B116" t="str">
            <v>-</v>
          </cell>
          <cell r="C116" t="str">
            <v> </v>
          </cell>
          <cell r="D116">
            <v>6023595</v>
          </cell>
          <cell r="E116">
            <v>11786269</v>
          </cell>
        </row>
        <row r="117">
          <cell r="A117" t="str">
            <v>A2020403M</v>
          </cell>
          <cell r="B117" t="str">
            <v>貸与品</v>
          </cell>
          <cell r="C117" t="str">
            <v> </v>
          </cell>
          <cell r="D117">
            <v>0</v>
          </cell>
          <cell r="E117">
            <v>0</v>
          </cell>
        </row>
        <row r="118">
          <cell r="A118" t="str">
            <v>A2020404J</v>
          </cell>
          <cell r="B118" t="str">
            <v>-</v>
          </cell>
          <cell r="C118" t="str">
            <v> </v>
          </cell>
          <cell r="D118">
            <v>-4609324</v>
          </cell>
          <cell r="E118">
            <v>-16004087</v>
          </cell>
        </row>
        <row r="119">
          <cell r="A119" t="str">
            <v>A2020404M</v>
          </cell>
          <cell r="B119" t="str">
            <v>診療関係費</v>
          </cell>
          <cell r="C119" t="str">
            <v> </v>
          </cell>
          <cell r="D119">
            <v>0</v>
          </cell>
          <cell r="E119">
            <v>0</v>
          </cell>
        </row>
        <row r="120">
          <cell r="A120" t="str">
            <v>A2020405J</v>
          </cell>
          <cell r="B120" t="str">
            <v>-</v>
          </cell>
          <cell r="C120" t="str">
            <v> </v>
          </cell>
          <cell r="D120">
            <v>5640543</v>
          </cell>
          <cell r="E120">
            <v>9561205</v>
          </cell>
        </row>
        <row r="121">
          <cell r="A121" t="str">
            <v>A2020405M</v>
          </cell>
          <cell r="B121" t="str">
            <v>安全衛生費</v>
          </cell>
          <cell r="C121" t="str">
            <v> </v>
          </cell>
          <cell r="D121">
            <v>0</v>
          </cell>
          <cell r="E121">
            <v>0</v>
          </cell>
        </row>
        <row r="122">
          <cell r="A122" t="str">
            <v>A2020406J</v>
          </cell>
          <cell r="B122" t="str">
            <v>-</v>
          </cell>
          <cell r="C122" t="str">
            <v> </v>
          </cell>
          <cell r="D122">
            <v>8237397</v>
          </cell>
          <cell r="E122">
            <v>18170063</v>
          </cell>
        </row>
        <row r="123">
          <cell r="A123" t="str">
            <v>A2020406M</v>
          </cell>
          <cell r="B123" t="str">
            <v>研修関係費</v>
          </cell>
          <cell r="C123" t="str">
            <v> </v>
          </cell>
          <cell r="D123">
            <v>0</v>
          </cell>
          <cell r="E123">
            <v>0</v>
          </cell>
        </row>
        <row r="124">
          <cell r="A124" t="str">
            <v>A2020407J</v>
          </cell>
          <cell r="B124" t="str">
            <v>-</v>
          </cell>
          <cell r="C124" t="str">
            <v> </v>
          </cell>
          <cell r="D124">
            <v>149537025</v>
          </cell>
          <cell r="E124">
            <v>281646079</v>
          </cell>
        </row>
        <row r="125">
          <cell r="A125" t="str">
            <v>A2020407M</v>
          </cell>
          <cell r="B125" t="str">
            <v>寮・社宅管理費</v>
          </cell>
          <cell r="C125" t="str">
            <v> </v>
          </cell>
          <cell r="D125">
            <v>0</v>
          </cell>
          <cell r="E125">
            <v>0</v>
          </cell>
        </row>
        <row r="126">
          <cell r="A126" t="str">
            <v>A2020408J</v>
          </cell>
          <cell r="B126" t="str">
            <v>-</v>
          </cell>
          <cell r="C126" t="str">
            <v> </v>
          </cell>
          <cell r="D126">
            <v>44063878</v>
          </cell>
          <cell r="E126">
            <v>79779837</v>
          </cell>
        </row>
        <row r="127">
          <cell r="A127" t="str">
            <v>A2020408M</v>
          </cell>
          <cell r="B127" t="str">
            <v>その他厚生費</v>
          </cell>
          <cell r="C127" t="str">
            <v> </v>
          </cell>
          <cell r="D127">
            <v>0</v>
          </cell>
          <cell r="E127">
            <v>0</v>
          </cell>
        </row>
        <row r="128">
          <cell r="A128" t="str">
            <v>A2020409J</v>
          </cell>
          <cell r="B128" t="str">
            <v>-</v>
          </cell>
          <cell r="C128" t="str">
            <v> </v>
          </cell>
          <cell r="D128">
            <v>13887093</v>
          </cell>
          <cell r="E128">
            <v>47553838</v>
          </cell>
        </row>
        <row r="129">
          <cell r="A129" t="str">
            <v>A2020409M</v>
          </cell>
          <cell r="B129" t="str">
            <v>国内旅費交通費</v>
          </cell>
          <cell r="C129" t="str">
            <v> </v>
          </cell>
          <cell r="D129">
            <v>0</v>
          </cell>
          <cell r="E129">
            <v>0</v>
          </cell>
        </row>
        <row r="130">
          <cell r="A130" t="str">
            <v>A2020410J</v>
          </cell>
          <cell r="B130" t="str">
            <v>-</v>
          </cell>
          <cell r="C130" t="str">
            <v> </v>
          </cell>
          <cell r="D130">
            <v>26906689</v>
          </cell>
          <cell r="E130">
            <v>49889337</v>
          </cell>
        </row>
        <row r="131">
          <cell r="A131" t="str">
            <v>A2020410M</v>
          </cell>
          <cell r="B131" t="str">
            <v>海外旅費交通費</v>
          </cell>
          <cell r="C131" t="str">
            <v> </v>
          </cell>
          <cell r="D131">
            <v>0</v>
          </cell>
          <cell r="E131">
            <v>0</v>
          </cell>
        </row>
        <row r="132">
          <cell r="A132" t="str">
            <v>A2020411J</v>
          </cell>
          <cell r="B132" t="str">
            <v>-</v>
          </cell>
          <cell r="C132" t="str">
            <v> </v>
          </cell>
          <cell r="D132">
            <v>112905</v>
          </cell>
          <cell r="E132">
            <v>266429</v>
          </cell>
        </row>
        <row r="133">
          <cell r="A133" t="str">
            <v>A2020411M</v>
          </cell>
          <cell r="B133" t="str">
            <v>採用関係費</v>
          </cell>
          <cell r="C133" t="str">
            <v> </v>
          </cell>
          <cell r="D133">
            <v>0</v>
          </cell>
          <cell r="E133">
            <v>0</v>
          </cell>
        </row>
        <row r="134">
          <cell r="A134" t="str">
            <v>A2020412J</v>
          </cell>
          <cell r="B134" t="str">
            <v>-</v>
          </cell>
          <cell r="C134" t="str">
            <v> </v>
          </cell>
          <cell r="D134">
            <v>742422244</v>
          </cell>
          <cell r="E134">
            <v>1401824617</v>
          </cell>
        </row>
        <row r="135">
          <cell r="A135" t="str">
            <v>A2020412M</v>
          </cell>
          <cell r="B135" t="str">
            <v>技術電子計算機費</v>
          </cell>
          <cell r="C135" t="str">
            <v> </v>
          </cell>
          <cell r="D135">
            <v>0</v>
          </cell>
          <cell r="E135">
            <v>0</v>
          </cell>
        </row>
        <row r="136">
          <cell r="A136" t="str">
            <v>A2020413J</v>
          </cell>
          <cell r="B136" t="str">
            <v>-</v>
          </cell>
          <cell r="C136" t="str">
            <v> </v>
          </cell>
          <cell r="D136">
            <v>78014490</v>
          </cell>
          <cell r="E136">
            <v>153852092</v>
          </cell>
        </row>
        <row r="137">
          <cell r="A137" t="str">
            <v>A2020413M</v>
          </cell>
          <cell r="B137" t="str">
            <v>事務電子計算機費</v>
          </cell>
          <cell r="C137" t="str">
            <v> </v>
          </cell>
          <cell r="D137">
            <v>0</v>
          </cell>
          <cell r="E137">
            <v>0</v>
          </cell>
        </row>
        <row r="138">
          <cell r="A138" t="str">
            <v>A2020414M</v>
          </cell>
          <cell r="B138" t="str">
            <v>工業所有権管理費</v>
          </cell>
          <cell r="C138" t="str">
            <v> </v>
          </cell>
          <cell r="D138">
            <v>0</v>
          </cell>
          <cell r="E138">
            <v>0</v>
          </cell>
        </row>
        <row r="139">
          <cell r="A139" t="str">
            <v>A2020415J</v>
          </cell>
          <cell r="B139" t="str">
            <v>-</v>
          </cell>
          <cell r="C139" t="str">
            <v> </v>
          </cell>
          <cell r="D139">
            <v>1077469</v>
          </cell>
          <cell r="E139">
            <v>2408411</v>
          </cell>
        </row>
        <row r="140">
          <cell r="A140" t="str">
            <v>A2020415M</v>
          </cell>
          <cell r="B140" t="str">
            <v>運送保管料</v>
          </cell>
          <cell r="C140" t="str">
            <v> </v>
          </cell>
          <cell r="D140">
            <v>0</v>
          </cell>
          <cell r="E140">
            <v>0</v>
          </cell>
        </row>
        <row r="141">
          <cell r="A141" t="str">
            <v>A2020416J</v>
          </cell>
          <cell r="B141" t="str">
            <v>-</v>
          </cell>
          <cell r="C141" t="str">
            <v> </v>
          </cell>
          <cell r="D141">
            <v>6232101</v>
          </cell>
          <cell r="E141">
            <v>13103553</v>
          </cell>
        </row>
        <row r="142">
          <cell r="A142" t="str">
            <v>A2020416M</v>
          </cell>
          <cell r="B142" t="str">
            <v>事務用消耗品</v>
          </cell>
          <cell r="C142" t="str">
            <v> </v>
          </cell>
          <cell r="D142">
            <v>0</v>
          </cell>
          <cell r="E142">
            <v>0</v>
          </cell>
        </row>
        <row r="143">
          <cell r="A143" t="str">
            <v>A2020417J</v>
          </cell>
          <cell r="B143" t="str">
            <v>-</v>
          </cell>
          <cell r="C143" t="str">
            <v> </v>
          </cell>
          <cell r="D143">
            <v>27563952</v>
          </cell>
          <cell r="E143">
            <v>48685173</v>
          </cell>
        </row>
        <row r="144">
          <cell r="A144" t="str">
            <v>A2020417M</v>
          </cell>
          <cell r="B144" t="str">
            <v>技術調査費</v>
          </cell>
          <cell r="C144" t="str">
            <v> </v>
          </cell>
          <cell r="D144">
            <v>0</v>
          </cell>
          <cell r="E144">
            <v>0</v>
          </cell>
        </row>
        <row r="145">
          <cell r="A145" t="str">
            <v>A2020418J</v>
          </cell>
          <cell r="B145" t="str">
            <v>-</v>
          </cell>
          <cell r="C145" t="str">
            <v> </v>
          </cell>
          <cell r="D145">
            <v>0</v>
          </cell>
          <cell r="E145">
            <v>1820</v>
          </cell>
        </row>
        <row r="146">
          <cell r="A146" t="str">
            <v>A2020418M</v>
          </cell>
          <cell r="B146" t="str">
            <v>人事調査費</v>
          </cell>
          <cell r="C146" t="str">
            <v> </v>
          </cell>
          <cell r="D146">
            <v>0</v>
          </cell>
          <cell r="E146">
            <v>0</v>
          </cell>
        </row>
        <row r="147">
          <cell r="A147" t="str">
            <v>A2020419J</v>
          </cell>
          <cell r="B147" t="str">
            <v>-</v>
          </cell>
          <cell r="C147" t="str">
            <v> </v>
          </cell>
          <cell r="D147">
            <v>26122836</v>
          </cell>
          <cell r="E147">
            <v>47244137</v>
          </cell>
        </row>
        <row r="148">
          <cell r="A148" t="str">
            <v>A2020419M</v>
          </cell>
          <cell r="B148" t="str">
            <v>通信費</v>
          </cell>
          <cell r="C148" t="str">
            <v> </v>
          </cell>
          <cell r="D148">
            <v>0</v>
          </cell>
          <cell r="E148">
            <v>0</v>
          </cell>
        </row>
        <row r="149">
          <cell r="A149" t="str">
            <v>A2020420J</v>
          </cell>
          <cell r="B149" t="str">
            <v>-</v>
          </cell>
          <cell r="C149" t="str">
            <v> </v>
          </cell>
          <cell r="D149">
            <v>7747158</v>
          </cell>
          <cell r="E149">
            <v>16367518</v>
          </cell>
        </row>
        <row r="150">
          <cell r="A150" t="str">
            <v>A2020420M</v>
          </cell>
          <cell r="B150" t="str">
            <v>交際費</v>
          </cell>
          <cell r="C150" t="str">
            <v> </v>
          </cell>
          <cell r="D150">
            <v>0</v>
          </cell>
          <cell r="E150">
            <v>0</v>
          </cell>
        </row>
        <row r="151">
          <cell r="A151" t="str">
            <v>A2020421J</v>
          </cell>
          <cell r="B151" t="str">
            <v>-</v>
          </cell>
          <cell r="C151" t="str">
            <v> </v>
          </cell>
          <cell r="D151">
            <v>7849900</v>
          </cell>
          <cell r="E151">
            <v>15537783</v>
          </cell>
        </row>
        <row r="152">
          <cell r="A152" t="str">
            <v>A2020421M</v>
          </cell>
          <cell r="B152" t="str">
            <v>図書費（技術図書）</v>
          </cell>
          <cell r="C152" t="str">
            <v> </v>
          </cell>
          <cell r="D152">
            <v>0</v>
          </cell>
          <cell r="E152">
            <v>0</v>
          </cell>
        </row>
        <row r="153">
          <cell r="A153" t="str">
            <v>A2020422J</v>
          </cell>
          <cell r="B153" t="str">
            <v>-</v>
          </cell>
          <cell r="C153" t="str">
            <v> </v>
          </cell>
          <cell r="D153">
            <v>1356885</v>
          </cell>
          <cell r="E153">
            <v>1504385</v>
          </cell>
        </row>
        <row r="154">
          <cell r="A154" t="str">
            <v>A2020422M</v>
          </cell>
          <cell r="B154" t="str">
            <v>図書費（規格図書）</v>
          </cell>
          <cell r="C154" t="str">
            <v> </v>
          </cell>
          <cell r="D154">
            <v>0</v>
          </cell>
          <cell r="E154">
            <v>0</v>
          </cell>
        </row>
        <row r="155">
          <cell r="A155" t="str">
            <v>A2020423J</v>
          </cell>
          <cell r="B155" t="str">
            <v>-</v>
          </cell>
          <cell r="C155" t="str">
            <v> </v>
          </cell>
          <cell r="D155">
            <v>361588</v>
          </cell>
          <cell r="E155">
            <v>736090</v>
          </cell>
        </row>
        <row r="156">
          <cell r="A156" t="str">
            <v>A2020423M</v>
          </cell>
          <cell r="B156" t="str">
            <v>図書費（一般図書）</v>
          </cell>
          <cell r="C156" t="str">
            <v> </v>
          </cell>
          <cell r="D156">
            <v>0</v>
          </cell>
          <cell r="E156">
            <v>0</v>
          </cell>
        </row>
        <row r="157">
          <cell r="A157" t="str">
            <v>A2020424J</v>
          </cell>
          <cell r="B157" t="str">
            <v>-</v>
          </cell>
          <cell r="C157" t="str">
            <v> </v>
          </cell>
          <cell r="D157">
            <v>6144716</v>
          </cell>
          <cell r="E157">
            <v>13652703</v>
          </cell>
        </row>
        <row r="158">
          <cell r="A158" t="str">
            <v>A2020424M</v>
          </cell>
          <cell r="B158" t="str">
            <v>会議費</v>
          </cell>
          <cell r="C158" t="str">
            <v> </v>
          </cell>
          <cell r="D158">
            <v>0</v>
          </cell>
          <cell r="E158">
            <v>0</v>
          </cell>
        </row>
        <row r="159">
          <cell r="A159" t="str">
            <v>A2020425J</v>
          </cell>
          <cell r="B159" t="str">
            <v>-</v>
          </cell>
          <cell r="C159" t="str">
            <v> </v>
          </cell>
          <cell r="D159">
            <v>422400</v>
          </cell>
          <cell r="E159">
            <v>514394</v>
          </cell>
        </row>
        <row r="160">
          <cell r="A160" t="str">
            <v>A2020425M</v>
          </cell>
          <cell r="B160" t="str">
            <v>諸会費（一般）</v>
          </cell>
          <cell r="C160" t="str">
            <v> </v>
          </cell>
          <cell r="D160">
            <v>0</v>
          </cell>
          <cell r="E160">
            <v>0</v>
          </cell>
        </row>
        <row r="161">
          <cell r="A161" t="str">
            <v>A2020426J</v>
          </cell>
          <cell r="B161" t="str">
            <v>-</v>
          </cell>
          <cell r="C161" t="str">
            <v> </v>
          </cell>
          <cell r="D161">
            <v>4512924</v>
          </cell>
          <cell r="E161">
            <v>8916343</v>
          </cell>
        </row>
        <row r="162">
          <cell r="A162" t="str">
            <v>A2020426M</v>
          </cell>
          <cell r="B162" t="str">
            <v>諸会費（技術）</v>
          </cell>
          <cell r="C162" t="str">
            <v> </v>
          </cell>
          <cell r="D162">
            <v>0</v>
          </cell>
          <cell r="E162">
            <v>0</v>
          </cell>
        </row>
        <row r="163">
          <cell r="A163" t="str">
            <v>A2020427J</v>
          </cell>
          <cell r="B163" t="str">
            <v>-</v>
          </cell>
          <cell r="C163" t="str">
            <v> </v>
          </cell>
          <cell r="D163">
            <v>3000000</v>
          </cell>
          <cell r="E163">
            <v>3000000</v>
          </cell>
        </row>
        <row r="164">
          <cell r="A164" t="str">
            <v>A2020427M</v>
          </cell>
          <cell r="B164" t="str">
            <v>寄付金</v>
          </cell>
          <cell r="C164" t="str">
            <v> </v>
          </cell>
          <cell r="D164">
            <v>0</v>
          </cell>
          <cell r="E164">
            <v>0</v>
          </cell>
        </row>
        <row r="165">
          <cell r="A165" t="str">
            <v>A2020428J</v>
          </cell>
          <cell r="B165" t="str">
            <v>-</v>
          </cell>
          <cell r="C165" t="str">
            <v> </v>
          </cell>
          <cell r="D165">
            <v>-9698640</v>
          </cell>
          <cell r="E165">
            <v>15118878</v>
          </cell>
        </row>
        <row r="166">
          <cell r="A166" t="str">
            <v>A2020428M</v>
          </cell>
          <cell r="B166" t="str">
            <v>その他雑費</v>
          </cell>
          <cell r="C166" t="str">
            <v> </v>
          </cell>
          <cell r="D166">
            <v>0</v>
          </cell>
          <cell r="E166">
            <v>0</v>
          </cell>
        </row>
        <row r="167">
          <cell r="A167" t="str">
            <v>A2020429J</v>
          </cell>
          <cell r="B167" t="str">
            <v>-</v>
          </cell>
          <cell r="C167" t="str">
            <v> </v>
          </cell>
          <cell r="D167">
            <v>2252639</v>
          </cell>
          <cell r="E167">
            <v>5348452</v>
          </cell>
        </row>
        <row r="168">
          <cell r="A168" t="str">
            <v>A2020429M</v>
          </cell>
          <cell r="B168" t="str">
            <v>支払手数料</v>
          </cell>
          <cell r="C168" t="str">
            <v> </v>
          </cell>
          <cell r="D168">
            <v>0</v>
          </cell>
          <cell r="E168">
            <v>0</v>
          </cell>
        </row>
        <row r="169">
          <cell r="A169" t="str">
            <v>A2020430J</v>
          </cell>
          <cell r="B169" t="str">
            <v>-</v>
          </cell>
          <cell r="C169" t="str">
            <v> </v>
          </cell>
          <cell r="D169">
            <v>3401634</v>
          </cell>
          <cell r="E169">
            <v>8284282</v>
          </cell>
        </row>
        <row r="170">
          <cell r="A170" t="str">
            <v>A2020430M</v>
          </cell>
          <cell r="B170" t="str">
            <v>公害対策費（Ａ）</v>
          </cell>
          <cell r="C170" t="str">
            <v> </v>
          </cell>
          <cell r="D170">
            <v>0</v>
          </cell>
          <cell r="E170">
            <v>0</v>
          </cell>
        </row>
        <row r="171">
          <cell r="A171" t="str">
            <v>A2020431J</v>
          </cell>
          <cell r="B171" t="str">
            <v>-</v>
          </cell>
          <cell r="C171" t="str">
            <v> </v>
          </cell>
          <cell r="D171">
            <v>4179100</v>
          </cell>
          <cell r="E171">
            <v>7225730</v>
          </cell>
        </row>
        <row r="172">
          <cell r="A172" t="str">
            <v>A2020431M</v>
          </cell>
          <cell r="B172" t="str">
            <v>公害対策費（Ｂ）</v>
          </cell>
          <cell r="C172" t="str">
            <v> </v>
          </cell>
          <cell r="D172">
            <v>0</v>
          </cell>
          <cell r="E172">
            <v>0</v>
          </cell>
        </row>
        <row r="173">
          <cell r="A173" t="str">
            <v>A2020432J</v>
          </cell>
          <cell r="B173" t="str">
            <v>-</v>
          </cell>
          <cell r="C173" t="str">
            <v> </v>
          </cell>
          <cell r="D173">
            <v>37269767</v>
          </cell>
          <cell r="E173">
            <v>41377867</v>
          </cell>
        </row>
        <row r="174">
          <cell r="A174" t="str">
            <v>A2020432M</v>
          </cell>
          <cell r="B174" t="str">
            <v>租税公課</v>
          </cell>
          <cell r="C174" t="str">
            <v> </v>
          </cell>
          <cell r="D174">
            <v>0</v>
          </cell>
          <cell r="E174">
            <v>0</v>
          </cell>
        </row>
        <row r="175">
          <cell r="A175" t="str">
            <v>A20205--M</v>
          </cell>
          <cell r="B175" t="str">
            <v>他勘定振替高</v>
          </cell>
          <cell r="C175" t="str">
            <v> </v>
          </cell>
          <cell r="D175">
            <v>0</v>
          </cell>
          <cell r="E175">
            <v>0</v>
          </cell>
        </row>
        <row r="176">
          <cell r="A176" t="str">
            <v>A2020501M</v>
          </cell>
          <cell r="B176" t="str">
            <v>他勘定振替高（F1/F3000）</v>
          </cell>
          <cell r="C176" t="str">
            <v> </v>
          </cell>
          <cell r="D176">
            <v>0</v>
          </cell>
          <cell r="E176">
            <v>0</v>
          </cell>
        </row>
        <row r="177">
          <cell r="A177" t="str">
            <v>A2020502M</v>
          </cell>
          <cell r="B177" t="str">
            <v>他勘定振替高（カート）</v>
          </cell>
          <cell r="C177" t="str">
            <v> </v>
          </cell>
          <cell r="D177">
            <v>0</v>
          </cell>
          <cell r="E177">
            <v>0</v>
          </cell>
        </row>
        <row r="178">
          <cell r="A178" t="str">
            <v>A2020503M</v>
          </cell>
          <cell r="B178" t="str">
            <v>他勘定振替高（ＨＧＦ）</v>
          </cell>
          <cell r="C178" t="str">
            <v> </v>
          </cell>
          <cell r="D178">
            <v>0</v>
          </cell>
          <cell r="E178">
            <v>0</v>
          </cell>
        </row>
        <row r="179">
          <cell r="A179" t="str">
            <v>A2020504J</v>
          </cell>
          <cell r="B179" t="str">
            <v>-</v>
          </cell>
          <cell r="C179" t="str">
            <v> </v>
          </cell>
          <cell r="D179">
            <v>-2325236</v>
          </cell>
          <cell r="E179">
            <v>-5102544</v>
          </cell>
        </row>
        <row r="180">
          <cell r="A180" t="str">
            <v>A2020504M</v>
          </cell>
          <cell r="B180" t="str">
            <v>他勘定振替高（ＩＳＵＺＵ）</v>
          </cell>
          <cell r="C180" t="str">
            <v> </v>
          </cell>
          <cell r="D180">
            <v>0</v>
          </cell>
          <cell r="E180">
            <v>0</v>
          </cell>
        </row>
        <row r="181">
          <cell r="A181" t="str">
            <v>A2020505J</v>
          </cell>
          <cell r="B181" t="str">
            <v>-</v>
          </cell>
          <cell r="C181" t="str">
            <v> </v>
          </cell>
          <cell r="D181">
            <v>-134454281</v>
          </cell>
          <cell r="E181">
            <v>-134454281</v>
          </cell>
        </row>
        <row r="182">
          <cell r="A182" t="str">
            <v>A2020505M</v>
          </cell>
          <cell r="B182" t="str">
            <v>他勘定振替高（その他）</v>
          </cell>
          <cell r="C182" t="str">
            <v> </v>
          </cell>
          <cell r="D182">
            <v>0</v>
          </cell>
          <cell r="E182">
            <v>0</v>
          </cell>
        </row>
        <row r="183">
          <cell r="A183" t="str">
            <v>A20206--M</v>
          </cell>
          <cell r="B183" t="str">
            <v>その他</v>
          </cell>
          <cell r="C183" t="str">
            <v> </v>
          </cell>
          <cell r="D183">
            <v>0</v>
          </cell>
          <cell r="E183">
            <v>0</v>
          </cell>
        </row>
        <row r="184">
          <cell r="A184" t="str">
            <v>A2020601J</v>
          </cell>
          <cell r="B184" t="str">
            <v>-</v>
          </cell>
          <cell r="C184" t="str">
            <v> </v>
          </cell>
          <cell r="D184">
            <v>-2500</v>
          </cell>
          <cell r="E184">
            <v>6418400</v>
          </cell>
        </row>
        <row r="185">
          <cell r="A185" t="str">
            <v>A2020601M</v>
          </cell>
          <cell r="B185" t="str">
            <v>事業税</v>
          </cell>
          <cell r="C185" t="str">
            <v> </v>
          </cell>
          <cell r="D185">
            <v>0</v>
          </cell>
          <cell r="E185">
            <v>0</v>
          </cell>
        </row>
        <row r="186">
          <cell r="A186" t="str">
            <v>A2020602J</v>
          </cell>
          <cell r="B186" t="str">
            <v>-</v>
          </cell>
          <cell r="C186" t="str">
            <v> </v>
          </cell>
          <cell r="D186">
            <v>261748995</v>
          </cell>
          <cell r="E186">
            <v>503374990</v>
          </cell>
        </row>
        <row r="187">
          <cell r="A187" t="str">
            <v>A2020602M</v>
          </cell>
          <cell r="B187" t="str">
            <v>ＰＧ配賦</v>
          </cell>
          <cell r="C187" t="str">
            <v> </v>
          </cell>
          <cell r="D187">
            <v>0</v>
          </cell>
          <cell r="E187">
            <v>0</v>
          </cell>
        </row>
        <row r="188">
          <cell r="A188" t="str">
            <v>A2020603J</v>
          </cell>
          <cell r="B188" t="str">
            <v>-</v>
          </cell>
          <cell r="C188" t="str">
            <v> </v>
          </cell>
          <cell r="D188">
            <v>2704721</v>
          </cell>
          <cell r="E188">
            <v>20876741</v>
          </cell>
        </row>
        <row r="189">
          <cell r="A189" t="str">
            <v>A2020603M</v>
          </cell>
          <cell r="B189" t="str">
            <v>海外事務所費用</v>
          </cell>
          <cell r="C189" t="str">
            <v> </v>
          </cell>
          <cell r="D189">
            <v>0</v>
          </cell>
          <cell r="E189">
            <v>0</v>
          </cell>
        </row>
        <row r="190">
          <cell r="A190" t="str">
            <v>A2020604J</v>
          </cell>
          <cell r="B190" t="str">
            <v>-</v>
          </cell>
          <cell r="C190" t="str">
            <v> </v>
          </cell>
          <cell r="D190">
            <v>7496441</v>
          </cell>
          <cell r="E190">
            <v>13001502</v>
          </cell>
        </row>
        <row r="191">
          <cell r="A191" t="str">
            <v>A2020604M</v>
          </cell>
          <cell r="B191" t="str">
            <v>営業外損益</v>
          </cell>
          <cell r="C191" t="str">
            <v> </v>
          </cell>
          <cell r="D191">
            <v>0</v>
          </cell>
          <cell r="E191">
            <v>0</v>
          </cell>
        </row>
        <row r="192">
          <cell r="A192" t="str">
            <v>A2020605J</v>
          </cell>
          <cell r="B192" t="str">
            <v>-</v>
          </cell>
          <cell r="C192" t="str">
            <v> </v>
          </cell>
          <cell r="D192">
            <v>5298686</v>
          </cell>
          <cell r="E192">
            <v>9840624</v>
          </cell>
        </row>
        <row r="193">
          <cell r="A193" t="str">
            <v>A2020605M</v>
          </cell>
          <cell r="B193" t="str">
            <v>特別損益</v>
          </cell>
          <cell r="C193" t="str">
            <v> </v>
          </cell>
          <cell r="D193">
            <v>0</v>
          </cell>
          <cell r="E19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GT"/>
      <sheetName val="HGW"/>
      <sheetName val="HGP-T"/>
      <sheetName val="HGP-H"/>
      <sheetName val="HGP"/>
      <sheetName val="4R"/>
      <sheetName val="4R NEW"/>
      <sheetName val="HGA"/>
      <sheetName val="HGH"/>
      <sheetName val="HGF"/>
      <sheetName val="ALL 4～9"/>
      <sheetName val="ALL 4～3"/>
      <sheetName val="通期"/>
      <sheetName val="要員管理表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</sheetNames>
    <sheetDataSet>
      <sheetData sheetId="0">
        <row r="1">
          <cell r="A1" t="str">
            <v>12HIDUKE</v>
          </cell>
          <cell r="B1" t="str">
            <v>43期  10～3月度  月次報告</v>
          </cell>
        </row>
        <row r="2">
          <cell r="A2" t="str">
            <v>YOUIN_TITLE</v>
          </cell>
          <cell r="B2" t="str">
            <v>**3月度　要員の状況**</v>
          </cell>
        </row>
        <row r="6">
          <cell r="A6" t="str">
            <v>#JA2010101</v>
          </cell>
          <cell r="B6" t="str">
            <v>-</v>
          </cell>
          <cell r="C6">
            <v>1792178522</v>
          </cell>
          <cell r="D6">
            <v>1792178522</v>
          </cell>
          <cell r="E6">
            <v>0</v>
          </cell>
        </row>
        <row r="7">
          <cell r="A7" t="str">
            <v>$JA2010101</v>
          </cell>
          <cell r="B7" t="str">
            <v>-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$JA2010108</v>
          </cell>
          <cell r="B8" t="str">
            <v>-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$JA2010201</v>
          </cell>
          <cell r="B9" t="str">
            <v>-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$JA2010202</v>
          </cell>
          <cell r="B10" t="str">
            <v>-</v>
          </cell>
          <cell r="C10">
            <v>0</v>
          </cell>
          <cell r="D10">
            <v>0</v>
          </cell>
          <cell r="E10">
            <v>0</v>
          </cell>
        </row>
        <row r="11">
          <cell r="A11" t="str">
            <v>$JA20202@@</v>
          </cell>
          <cell r="B11" t="str">
            <v>-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$JA20204@@</v>
          </cell>
          <cell r="B12" t="str">
            <v>-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#JA2010108</v>
          </cell>
          <cell r="B13" t="str">
            <v>-</v>
          </cell>
          <cell r="C13">
            <v>38075466</v>
          </cell>
          <cell r="D13">
            <v>38075466</v>
          </cell>
          <cell r="E13">
            <v>0</v>
          </cell>
        </row>
        <row r="14">
          <cell r="A14" t="str">
            <v>#JA2010201</v>
          </cell>
          <cell r="B14" t="str">
            <v>-</v>
          </cell>
          <cell r="C14">
            <v>52531348</v>
          </cell>
          <cell r="D14">
            <v>52531348</v>
          </cell>
          <cell r="E14">
            <v>0</v>
          </cell>
        </row>
        <row r="15">
          <cell r="A15" t="str">
            <v>#JA2010202</v>
          </cell>
          <cell r="B15" t="str">
            <v>-</v>
          </cell>
          <cell r="C15">
            <v>31577989</v>
          </cell>
          <cell r="D15">
            <v>31577989</v>
          </cell>
          <cell r="E15">
            <v>0</v>
          </cell>
        </row>
        <row r="16">
          <cell r="A16" t="str">
            <v>#JA20202@@</v>
          </cell>
          <cell r="B16" t="str">
            <v>-</v>
          </cell>
          <cell r="C16">
            <v>36059992</v>
          </cell>
          <cell r="D16">
            <v>36059992</v>
          </cell>
          <cell r="E16">
            <v>0</v>
          </cell>
        </row>
        <row r="17">
          <cell r="A17" t="str">
            <v>#JA20204@@</v>
          </cell>
          <cell r="B17" t="str">
            <v>-</v>
          </cell>
          <cell r="C17">
            <v>1133249171</v>
          </cell>
          <cell r="D17">
            <v>1133249171</v>
          </cell>
          <cell r="E17">
            <v>0</v>
          </cell>
        </row>
        <row r="18">
          <cell r="A18" t="str">
            <v>AIC1</v>
          </cell>
          <cell r="B18" t="str">
            <v>-</v>
          </cell>
          <cell r="C18">
            <v>3857</v>
          </cell>
          <cell r="D18">
            <v>642</v>
          </cell>
          <cell r="E18">
            <v>645</v>
          </cell>
        </row>
        <row r="19">
          <cell r="A19" t="str">
            <v>AIK1</v>
          </cell>
          <cell r="B19" t="str">
            <v>-</v>
          </cell>
          <cell r="C19">
            <v>3309</v>
          </cell>
          <cell r="D19">
            <v>549</v>
          </cell>
          <cell r="E19">
            <v>550</v>
          </cell>
        </row>
        <row r="20">
          <cell r="A20" t="str">
            <v>AIS1</v>
          </cell>
          <cell r="B20" t="str">
            <v>-</v>
          </cell>
          <cell r="C20">
            <v>940</v>
          </cell>
          <cell r="D20">
            <v>153</v>
          </cell>
          <cell r="E20">
            <v>154</v>
          </cell>
        </row>
        <row r="21">
          <cell r="A21" t="str">
            <v>AIT1</v>
          </cell>
          <cell r="B21" t="str">
            <v>-</v>
          </cell>
          <cell r="C21">
            <v>304</v>
          </cell>
          <cell r="D21">
            <v>48</v>
          </cell>
          <cell r="E21">
            <v>49</v>
          </cell>
        </row>
        <row r="22">
          <cell r="A22" t="str">
            <v>AIZ1</v>
          </cell>
          <cell r="B22" t="str">
            <v>-</v>
          </cell>
          <cell r="C22">
            <v>1696</v>
          </cell>
          <cell r="D22">
            <v>277</v>
          </cell>
          <cell r="E22">
            <v>275</v>
          </cell>
        </row>
        <row r="23">
          <cell r="A23" t="str">
            <v>AJA2010101</v>
          </cell>
          <cell r="B23" t="str">
            <v>-</v>
          </cell>
          <cell r="C23">
            <v>5419383309</v>
          </cell>
          <cell r="D23">
            <v>976324903</v>
          </cell>
          <cell r="E23">
            <v>1004048389</v>
          </cell>
        </row>
        <row r="24">
          <cell r="A24" t="str">
            <v>AJA2010102</v>
          </cell>
          <cell r="B24" t="str">
            <v>-</v>
          </cell>
          <cell r="C24">
            <v>18700000</v>
          </cell>
          <cell r="D24">
            <v>0</v>
          </cell>
          <cell r="E24">
            <v>0</v>
          </cell>
        </row>
        <row r="25">
          <cell r="A25" t="str">
            <v>AJA2010103</v>
          </cell>
          <cell r="B25" t="str">
            <v>-</v>
          </cell>
          <cell r="C25">
            <v>773366291</v>
          </cell>
          <cell r="D25">
            <v>773366291</v>
          </cell>
          <cell r="E25">
            <v>0</v>
          </cell>
        </row>
        <row r="26">
          <cell r="A26" t="str">
            <v>AJA2010104</v>
          </cell>
          <cell r="B26" t="str">
            <v>_</v>
          </cell>
          <cell r="C26">
            <v>599739600</v>
          </cell>
          <cell r="D26">
            <v>599739600</v>
          </cell>
          <cell r="E26">
            <v>0</v>
          </cell>
        </row>
        <row r="27">
          <cell r="A27" t="str">
            <v>AJA2010106</v>
          </cell>
          <cell r="B27" t="str">
            <v>-</v>
          </cell>
          <cell r="C27">
            <v>49199854</v>
          </cell>
          <cell r="D27">
            <v>1760353</v>
          </cell>
          <cell r="E27">
            <v>17264505</v>
          </cell>
        </row>
        <row r="28">
          <cell r="A28" t="str">
            <v>AJA2010107</v>
          </cell>
          <cell r="B28" t="str">
            <v>-</v>
          </cell>
          <cell r="C28">
            <v>138384241</v>
          </cell>
          <cell r="D28">
            <v>-10746349</v>
          </cell>
          <cell r="E28">
            <v>29776858</v>
          </cell>
        </row>
        <row r="29">
          <cell r="A29" t="str">
            <v>AJA2010108</v>
          </cell>
          <cell r="B29" t="str">
            <v>-</v>
          </cell>
          <cell r="C29">
            <v>139984282</v>
          </cell>
          <cell r="D29">
            <v>30253207</v>
          </cell>
          <cell r="E29">
            <v>26169882</v>
          </cell>
        </row>
        <row r="30">
          <cell r="A30" t="str">
            <v>AJA2010201</v>
          </cell>
          <cell r="B30" t="str">
            <v>-</v>
          </cell>
          <cell r="C30">
            <v>459199802</v>
          </cell>
          <cell r="D30">
            <v>98134102</v>
          </cell>
          <cell r="E30">
            <v>84736106</v>
          </cell>
        </row>
        <row r="31">
          <cell r="A31" t="str">
            <v>AJA2010202</v>
          </cell>
          <cell r="B31" t="str">
            <v>-</v>
          </cell>
          <cell r="C31">
            <v>346338187</v>
          </cell>
          <cell r="D31">
            <v>90685391</v>
          </cell>
          <cell r="E31">
            <v>59468229</v>
          </cell>
        </row>
        <row r="32">
          <cell r="A32" t="str">
            <v>AJA20201@@</v>
          </cell>
          <cell r="B32" t="str">
            <v>-</v>
          </cell>
          <cell r="C32">
            <v>8787532216</v>
          </cell>
          <cell r="D32">
            <v>1512765491</v>
          </cell>
          <cell r="E32">
            <v>1493611511</v>
          </cell>
        </row>
        <row r="33">
          <cell r="A33" t="str">
            <v>AJA20202@@</v>
          </cell>
          <cell r="B33" t="str">
            <v>-</v>
          </cell>
          <cell r="C33">
            <v>592961961</v>
          </cell>
          <cell r="D33">
            <v>107223911</v>
          </cell>
          <cell r="E33">
            <v>99851757</v>
          </cell>
        </row>
        <row r="34">
          <cell r="A34" t="str">
            <v>AJA2020301</v>
          </cell>
          <cell r="B34" t="str">
            <v>-</v>
          </cell>
          <cell r="C34">
            <v>447001324</v>
          </cell>
          <cell r="D34">
            <v>72019119</v>
          </cell>
          <cell r="E34">
            <v>71522000</v>
          </cell>
        </row>
        <row r="35">
          <cell r="A35" t="str">
            <v>AJA2020302</v>
          </cell>
          <cell r="B35" t="str">
            <v>-</v>
          </cell>
          <cell r="C35">
            <v>392539206</v>
          </cell>
          <cell r="D35">
            <v>44423201</v>
          </cell>
          <cell r="E35">
            <v>69623201</v>
          </cell>
        </row>
        <row r="36">
          <cell r="A36" t="str">
            <v>AJA2020303</v>
          </cell>
          <cell r="B36" t="str">
            <v>-</v>
          </cell>
          <cell r="C36">
            <v>319519766</v>
          </cell>
          <cell r="D36">
            <v>95096139</v>
          </cell>
          <cell r="E36">
            <v>50164350</v>
          </cell>
        </row>
        <row r="37">
          <cell r="A37" t="str">
            <v>AJA20204@@</v>
          </cell>
          <cell r="B37" t="str">
            <v>-</v>
          </cell>
          <cell r="C37">
            <v>1747452207</v>
          </cell>
          <cell r="D37">
            <v>464856969</v>
          </cell>
          <cell r="E37">
            <v>321839124</v>
          </cell>
        </row>
        <row r="38">
          <cell r="A38" t="str">
            <v>AJA2020502</v>
          </cell>
          <cell r="B38" t="str">
            <v>-</v>
          </cell>
          <cell r="C38">
            <v>193603364</v>
          </cell>
          <cell r="D38">
            <v>36443506</v>
          </cell>
          <cell r="E38">
            <v>37554395</v>
          </cell>
        </row>
        <row r="39">
          <cell r="A39" t="str">
            <v>AJA2020503</v>
          </cell>
          <cell r="B39" t="str">
            <v>-</v>
          </cell>
          <cell r="C39">
            <v>486557063</v>
          </cell>
          <cell r="D39">
            <v>146480028</v>
          </cell>
          <cell r="E39">
            <v>75800879</v>
          </cell>
        </row>
        <row r="40">
          <cell r="A40" t="str">
            <v>AJA2020504</v>
          </cell>
          <cell r="B40" t="str">
            <v>-</v>
          </cell>
          <cell r="C40">
            <v>-9112385</v>
          </cell>
          <cell r="D40">
            <v>-3029013</v>
          </cell>
          <cell r="E40">
            <v>-708273</v>
          </cell>
        </row>
        <row r="41">
          <cell r="A41" t="str">
            <v>AJA2020505</v>
          </cell>
          <cell r="B41" t="str">
            <v>-</v>
          </cell>
          <cell r="C41">
            <v>33264320</v>
          </cell>
          <cell r="D41">
            <v>3844315</v>
          </cell>
          <cell r="E41">
            <v>13876083</v>
          </cell>
        </row>
        <row r="42">
          <cell r="A42" t="str">
            <v>FIK1</v>
          </cell>
          <cell r="B42" t="str">
            <v>-</v>
          </cell>
          <cell r="C42">
            <v>2224</v>
          </cell>
          <cell r="D42">
            <v>368</v>
          </cell>
          <cell r="E42">
            <v>370</v>
          </cell>
        </row>
        <row r="43">
          <cell r="A43" t="str">
            <v>FIS1</v>
          </cell>
          <cell r="B43" t="str">
            <v>-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FIZ1</v>
          </cell>
          <cell r="B44" t="str">
            <v>-</v>
          </cell>
          <cell r="C44">
            <v>188</v>
          </cell>
          <cell r="D44">
            <v>32</v>
          </cell>
          <cell r="E44">
            <v>31</v>
          </cell>
        </row>
        <row r="45">
          <cell r="A45" t="str">
            <v>FJA2010101</v>
          </cell>
          <cell r="B45" t="str">
            <v>-</v>
          </cell>
          <cell r="C45">
            <v>1241219486</v>
          </cell>
          <cell r="D45">
            <v>500193532</v>
          </cell>
          <cell r="E45">
            <v>243838600</v>
          </cell>
        </row>
        <row r="46">
          <cell r="A46" t="str">
            <v>FJA2010103</v>
          </cell>
          <cell r="B46" t="str">
            <v>-</v>
          </cell>
          <cell r="C46">
            <v>116562873</v>
          </cell>
          <cell r="D46">
            <v>116562873</v>
          </cell>
          <cell r="E46">
            <v>0</v>
          </cell>
        </row>
        <row r="47">
          <cell r="A47" t="str">
            <v>FJA2010106</v>
          </cell>
          <cell r="B47" t="str">
            <v>-</v>
          </cell>
          <cell r="C47">
            <v>402792879</v>
          </cell>
          <cell r="D47">
            <v>322606765</v>
          </cell>
          <cell r="E47">
            <v>5820381</v>
          </cell>
        </row>
        <row r="48">
          <cell r="A48" t="str">
            <v>FJA2010107</v>
          </cell>
          <cell r="B48" t="str">
            <v>-</v>
          </cell>
          <cell r="C48">
            <v>38579216</v>
          </cell>
          <cell r="D48">
            <v>28020724</v>
          </cell>
          <cell r="E48">
            <v>7893520</v>
          </cell>
        </row>
        <row r="49">
          <cell r="A49" t="str">
            <v>FJA2010108</v>
          </cell>
          <cell r="B49" t="str">
            <v>-</v>
          </cell>
          <cell r="C49">
            <v>3621041</v>
          </cell>
          <cell r="D49">
            <v>1465634</v>
          </cell>
          <cell r="E49">
            <v>482662</v>
          </cell>
        </row>
        <row r="50">
          <cell r="A50" t="str">
            <v>FJA2010201</v>
          </cell>
          <cell r="B50" t="str">
            <v>-</v>
          </cell>
          <cell r="C50">
            <v>226516975</v>
          </cell>
          <cell r="D50">
            <v>80792986</v>
          </cell>
          <cell r="E50">
            <v>44251467</v>
          </cell>
        </row>
        <row r="51">
          <cell r="A51" t="str">
            <v>FJA2010202</v>
          </cell>
          <cell r="B51" t="str">
            <v>-</v>
          </cell>
          <cell r="C51">
            <v>95462622</v>
          </cell>
          <cell r="D51">
            <v>25990982</v>
          </cell>
          <cell r="E51">
            <v>14709407</v>
          </cell>
        </row>
        <row r="52">
          <cell r="A52" t="str">
            <v>FJA20201@@</v>
          </cell>
          <cell r="B52" t="str">
            <v>-</v>
          </cell>
          <cell r="C52">
            <v>1794513487</v>
          </cell>
          <cell r="D52">
            <v>298761585</v>
          </cell>
          <cell r="E52">
            <v>300073296</v>
          </cell>
        </row>
        <row r="53">
          <cell r="A53" t="str">
            <v>FJA20202@@</v>
          </cell>
          <cell r="B53" t="str">
            <v>-</v>
          </cell>
          <cell r="C53">
            <v>265533106</v>
          </cell>
          <cell r="D53">
            <v>58821840</v>
          </cell>
          <cell r="E53">
            <v>56013917</v>
          </cell>
        </row>
        <row r="54">
          <cell r="A54" t="str">
            <v>FJA2020301</v>
          </cell>
          <cell r="B54" t="str">
            <v>-</v>
          </cell>
          <cell r="C54">
            <v>464338685</v>
          </cell>
          <cell r="D54">
            <v>174199656</v>
          </cell>
          <cell r="E54">
            <v>54099600</v>
          </cell>
        </row>
        <row r="55">
          <cell r="A55" t="str">
            <v>FJA2020302</v>
          </cell>
          <cell r="B55" t="str">
            <v>-</v>
          </cell>
          <cell r="C55">
            <v>122899141</v>
          </cell>
          <cell r="D55">
            <v>24586677</v>
          </cell>
          <cell r="E55">
            <v>20635376</v>
          </cell>
        </row>
        <row r="56">
          <cell r="A56" t="str">
            <v>FJA2020303</v>
          </cell>
          <cell r="B56" t="str">
            <v>-</v>
          </cell>
          <cell r="C56">
            <v>164945159</v>
          </cell>
          <cell r="D56">
            <v>35291663</v>
          </cell>
          <cell r="E56">
            <v>27566318</v>
          </cell>
        </row>
        <row r="57">
          <cell r="A57" t="str">
            <v>FJA20204@@</v>
          </cell>
          <cell r="B57" t="str">
            <v>-</v>
          </cell>
          <cell r="C57">
            <v>983611510</v>
          </cell>
          <cell r="D57">
            <v>393904608</v>
          </cell>
          <cell r="E57">
            <v>151063105</v>
          </cell>
        </row>
        <row r="58">
          <cell r="A58" t="str">
            <v>GIC1</v>
          </cell>
          <cell r="B58" t="str">
            <v>-</v>
          </cell>
          <cell r="C58">
            <v>7906</v>
          </cell>
          <cell r="D58">
            <v>1318</v>
          </cell>
          <cell r="E58">
            <v>1316</v>
          </cell>
        </row>
        <row r="59">
          <cell r="A59" t="str">
            <v>GIK1</v>
          </cell>
          <cell r="B59" t="str">
            <v>-</v>
          </cell>
          <cell r="C59">
            <v>13609</v>
          </cell>
          <cell r="D59">
            <v>2267</v>
          </cell>
          <cell r="E59">
            <v>2271</v>
          </cell>
        </row>
        <row r="60">
          <cell r="A60" t="str">
            <v>GIS1</v>
          </cell>
          <cell r="B60" t="str">
            <v>-</v>
          </cell>
          <cell r="C60">
            <v>2367</v>
          </cell>
          <cell r="D60">
            <v>359</v>
          </cell>
          <cell r="E60">
            <v>360</v>
          </cell>
        </row>
        <row r="61">
          <cell r="A61" t="str">
            <v>GIT1</v>
          </cell>
          <cell r="B61" t="str">
            <v>-</v>
          </cell>
          <cell r="C61">
            <v>294</v>
          </cell>
          <cell r="D61">
            <v>48</v>
          </cell>
          <cell r="E61">
            <v>48</v>
          </cell>
        </row>
        <row r="62">
          <cell r="A62" t="str">
            <v>GIZ1</v>
          </cell>
          <cell r="B62" t="str">
            <v>-</v>
          </cell>
          <cell r="C62">
            <v>5668</v>
          </cell>
          <cell r="D62">
            <v>953</v>
          </cell>
          <cell r="E62">
            <v>949</v>
          </cell>
        </row>
        <row r="63">
          <cell r="A63" t="str">
            <v>GJA2010101</v>
          </cell>
          <cell r="B63" t="str">
            <v>-</v>
          </cell>
          <cell r="C63">
            <v>12201463923</v>
          </cell>
          <cell r="D63">
            <v>1660833626</v>
          </cell>
          <cell r="E63">
            <v>1603998487</v>
          </cell>
        </row>
        <row r="64">
          <cell r="A64" t="str">
            <v>GJA2010102</v>
          </cell>
          <cell r="B64" t="str">
            <v>-</v>
          </cell>
          <cell r="C64">
            <v>141975757</v>
          </cell>
          <cell r="D64">
            <v>24249752</v>
          </cell>
          <cell r="E64">
            <v>30609466</v>
          </cell>
        </row>
        <row r="65">
          <cell r="A65" t="str">
            <v>GJA2010103</v>
          </cell>
          <cell r="B65" t="str">
            <v>-</v>
          </cell>
          <cell r="C65">
            <v>11553852276</v>
          </cell>
          <cell r="D65">
            <v>11553852276</v>
          </cell>
          <cell r="E65">
            <v>0</v>
          </cell>
        </row>
        <row r="66">
          <cell r="A66" t="str">
            <v>GJA2010104</v>
          </cell>
          <cell r="B66" t="str">
            <v>_</v>
          </cell>
          <cell r="C66">
            <v>852117794</v>
          </cell>
          <cell r="D66">
            <v>852117794</v>
          </cell>
          <cell r="E66">
            <v>0</v>
          </cell>
        </row>
        <row r="67">
          <cell r="A67" t="str">
            <v>GJA2010105</v>
          </cell>
          <cell r="B67" t="str">
            <v>_</v>
          </cell>
          <cell r="C67">
            <v>869204325</v>
          </cell>
          <cell r="D67">
            <v>869204325</v>
          </cell>
          <cell r="E67">
            <v>0</v>
          </cell>
        </row>
        <row r="68">
          <cell r="A68" t="str">
            <v>GJA2010106</v>
          </cell>
          <cell r="B68" t="str">
            <v>-</v>
          </cell>
          <cell r="C68">
            <v>512436605</v>
          </cell>
          <cell r="D68">
            <v>100129491</v>
          </cell>
          <cell r="E68">
            <v>40922484</v>
          </cell>
        </row>
        <row r="69">
          <cell r="A69" t="str">
            <v>GJA2010107</v>
          </cell>
          <cell r="B69" t="str">
            <v>-</v>
          </cell>
          <cell r="C69">
            <v>1797680120</v>
          </cell>
          <cell r="D69">
            <v>1030372366</v>
          </cell>
          <cell r="E69">
            <v>76468838</v>
          </cell>
        </row>
        <row r="70">
          <cell r="A70" t="str">
            <v>GJA2010108</v>
          </cell>
          <cell r="B70" t="str">
            <v>-</v>
          </cell>
          <cell r="C70">
            <v>230534000</v>
          </cell>
          <cell r="D70">
            <v>82610290</v>
          </cell>
          <cell r="E70">
            <v>15068735</v>
          </cell>
        </row>
        <row r="71">
          <cell r="A71" t="str">
            <v>GJA2010109</v>
          </cell>
          <cell r="B71" t="str">
            <v>_</v>
          </cell>
          <cell r="C71">
            <v>1922646728</v>
          </cell>
          <cell r="D71">
            <v>437154714</v>
          </cell>
          <cell r="E71">
            <v>-106795104</v>
          </cell>
        </row>
        <row r="72">
          <cell r="A72" t="str">
            <v>GJA2010201</v>
          </cell>
          <cell r="B72" t="str">
            <v>-</v>
          </cell>
          <cell r="C72">
            <v>1610452717</v>
          </cell>
          <cell r="D72">
            <v>351343683</v>
          </cell>
          <cell r="E72">
            <v>302116191</v>
          </cell>
        </row>
        <row r="73">
          <cell r="A73" t="str">
            <v>GJA2010202</v>
          </cell>
          <cell r="B73" t="str">
            <v>-</v>
          </cell>
          <cell r="C73">
            <v>1206948480</v>
          </cell>
          <cell r="D73">
            <v>338794846</v>
          </cell>
          <cell r="E73">
            <v>213224863</v>
          </cell>
        </row>
        <row r="74">
          <cell r="A74" t="str">
            <v>GJA2010203</v>
          </cell>
          <cell r="B74" t="str">
            <v>_</v>
          </cell>
          <cell r="C74">
            <v>506034619</v>
          </cell>
          <cell r="D74">
            <v>127000129</v>
          </cell>
          <cell r="E74">
            <v>87929892</v>
          </cell>
        </row>
        <row r="75">
          <cell r="A75" t="str">
            <v>GJA20201@@</v>
          </cell>
          <cell r="B75" t="str">
            <v>-</v>
          </cell>
          <cell r="C75">
            <v>23261366283</v>
          </cell>
          <cell r="D75">
            <v>4073374284</v>
          </cell>
          <cell r="E75">
            <v>3707786255</v>
          </cell>
        </row>
        <row r="76">
          <cell r="A76" t="str">
            <v>GJA20202@@</v>
          </cell>
          <cell r="B76" t="str">
            <v>-</v>
          </cell>
          <cell r="C76">
            <v>2248692110</v>
          </cell>
          <cell r="D76">
            <v>441341742</v>
          </cell>
          <cell r="E76">
            <v>412096448</v>
          </cell>
        </row>
        <row r="77">
          <cell r="A77" t="str">
            <v>GJA2020301</v>
          </cell>
          <cell r="B77" t="str">
            <v>-</v>
          </cell>
          <cell r="C77">
            <v>2155104715</v>
          </cell>
          <cell r="D77">
            <v>586714451</v>
          </cell>
          <cell r="E77">
            <v>342925799</v>
          </cell>
        </row>
        <row r="78">
          <cell r="A78" t="str">
            <v>GJA2020302</v>
          </cell>
          <cell r="B78" t="str">
            <v>-</v>
          </cell>
          <cell r="C78">
            <v>1876082132</v>
          </cell>
          <cell r="D78">
            <v>312749264</v>
          </cell>
          <cell r="E78">
            <v>312901192</v>
          </cell>
        </row>
        <row r="79">
          <cell r="A79" t="str">
            <v>GJA2020303</v>
          </cell>
          <cell r="B79" t="str">
            <v>-</v>
          </cell>
          <cell r="C79">
            <v>797923120</v>
          </cell>
          <cell r="D79">
            <v>182263831</v>
          </cell>
          <cell r="E79">
            <v>105274373</v>
          </cell>
        </row>
        <row r="80">
          <cell r="A80" t="str">
            <v>GJA20204@@</v>
          </cell>
          <cell r="B80" t="str">
            <v>-</v>
          </cell>
          <cell r="C80">
            <v>8316990690</v>
          </cell>
          <cell r="D80">
            <v>2300562808</v>
          </cell>
          <cell r="E80">
            <v>1392060451</v>
          </cell>
        </row>
        <row r="81">
          <cell r="A81" t="str">
            <v>GJA2020501</v>
          </cell>
          <cell r="B81" t="str">
            <v>-</v>
          </cell>
          <cell r="C81">
            <v>-160187400</v>
          </cell>
          <cell r="D81">
            <v>-160187400</v>
          </cell>
          <cell r="E81">
            <v>0</v>
          </cell>
        </row>
        <row r="82">
          <cell r="A82" t="str">
            <v>GJA2020502</v>
          </cell>
          <cell r="B82" t="str">
            <v>-</v>
          </cell>
          <cell r="C82">
            <v>1615495952</v>
          </cell>
          <cell r="D82">
            <v>274305035</v>
          </cell>
          <cell r="E82">
            <v>264237283</v>
          </cell>
        </row>
        <row r="83">
          <cell r="A83" t="str">
            <v>GJA2020503</v>
          </cell>
          <cell r="B83" t="str">
            <v>-</v>
          </cell>
          <cell r="C83">
            <v>148541303</v>
          </cell>
          <cell r="D83">
            <v>43676023</v>
          </cell>
          <cell r="E83">
            <v>25085840</v>
          </cell>
        </row>
        <row r="84">
          <cell r="A84" t="str">
            <v>GJA2020504</v>
          </cell>
          <cell r="B84" t="str">
            <v>-</v>
          </cell>
          <cell r="C84">
            <v>-13170343</v>
          </cell>
          <cell r="D84">
            <v>-8630401</v>
          </cell>
          <cell r="E84">
            <v>-5619596</v>
          </cell>
        </row>
        <row r="85">
          <cell r="A85" t="str">
            <v>GJA2020505</v>
          </cell>
          <cell r="B85" t="str">
            <v>-</v>
          </cell>
          <cell r="C85">
            <v>212775026</v>
          </cell>
          <cell r="D85">
            <v>41410450</v>
          </cell>
          <cell r="E85">
            <v>2887637</v>
          </cell>
        </row>
        <row r="86">
          <cell r="A86" t="str">
            <v>GYA2010101</v>
          </cell>
          <cell r="B86" t="str">
            <v>-</v>
          </cell>
          <cell r="C86">
            <v>7787565000</v>
          </cell>
          <cell r="D86">
            <v>656860000</v>
          </cell>
          <cell r="E86">
            <v>742915000</v>
          </cell>
        </row>
        <row r="87">
          <cell r="A87" t="str">
            <v>GYA2010102</v>
          </cell>
          <cell r="B87" t="str">
            <v>-</v>
          </cell>
          <cell r="C87">
            <v>184993000</v>
          </cell>
          <cell r="D87">
            <v>22578000</v>
          </cell>
          <cell r="E87">
            <v>12615000</v>
          </cell>
        </row>
        <row r="88">
          <cell r="A88" t="str">
            <v>GYA2010106</v>
          </cell>
          <cell r="B88" t="str">
            <v>-</v>
          </cell>
          <cell r="C88">
            <v>400456000</v>
          </cell>
          <cell r="D88">
            <v>87156000</v>
          </cell>
          <cell r="E88">
            <v>27104000</v>
          </cell>
        </row>
        <row r="89">
          <cell r="A89" t="str">
            <v>GYA2010107</v>
          </cell>
          <cell r="B89" t="str">
            <v>-</v>
          </cell>
          <cell r="C89">
            <v>1096368000</v>
          </cell>
          <cell r="D89">
            <v>228903000</v>
          </cell>
          <cell r="E89">
            <v>284490000</v>
          </cell>
        </row>
        <row r="90">
          <cell r="A90" t="str">
            <v>GYA2010108</v>
          </cell>
          <cell r="B90" t="str">
            <v>-</v>
          </cell>
          <cell r="C90">
            <v>470260000</v>
          </cell>
          <cell r="D90">
            <v>118700000</v>
          </cell>
          <cell r="E90">
            <v>76900000</v>
          </cell>
        </row>
        <row r="91">
          <cell r="A91" t="str">
            <v>GYA2010201</v>
          </cell>
          <cell r="B91" t="str">
            <v>-</v>
          </cell>
          <cell r="C91">
            <v>1602313000</v>
          </cell>
          <cell r="D91">
            <v>252840000</v>
          </cell>
          <cell r="E91">
            <v>278348000</v>
          </cell>
        </row>
        <row r="92">
          <cell r="A92" t="str">
            <v>GYA2010202</v>
          </cell>
          <cell r="B92" t="str">
            <v>-</v>
          </cell>
          <cell r="C92">
            <v>827522000</v>
          </cell>
          <cell r="D92">
            <v>68436000</v>
          </cell>
          <cell r="E92">
            <v>196509000</v>
          </cell>
        </row>
        <row r="93">
          <cell r="A93" t="str">
            <v>GYA20201@@</v>
          </cell>
          <cell r="B93" t="str">
            <v>-</v>
          </cell>
          <cell r="C93">
            <v>22596683000</v>
          </cell>
          <cell r="D93">
            <v>3750997000</v>
          </cell>
          <cell r="E93">
            <v>3716918000</v>
          </cell>
        </row>
        <row r="94">
          <cell r="A94" t="str">
            <v>GYA20202@@</v>
          </cell>
          <cell r="B94" t="str">
            <v>-</v>
          </cell>
          <cell r="C94">
            <v>2466767000</v>
          </cell>
          <cell r="D94">
            <v>418789000</v>
          </cell>
          <cell r="E94">
            <v>400873000</v>
          </cell>
        </row>
        <row r="95">
          <cell r="A95" t="str">
            <v>GYA2020301</v>
          </cell>
          <cell r="B95" t="str">
            <v>-</v>
          </cell>
          <cell r="C95">
            <v>2228010000</v>
          </cell>
          <cell r="D95">
            <v>461662000</v>
          </cell>
          <cell r="E95">
            <v>396053000</v>
          </cell>
        </row>
        <row r="96">
          <cell r="A96" t="str">
            <v>GYA2020302</v>
          </cell>
          <cell r="B96" t="str">
            <v>-</v>
          </cell>
          <cell r="C96">
            <v>1875762000</v>
          </cell>
          <cell r="D96">
            <v>312627000</v>
          </cell>
          <cell r="E96">
            <v>312627000</v>
          </cell>
        </row>
        <row r="97">
          <cell r="A97" t="str">
            <v>GYA2020303</v>
          </cell>
          <cell r="B97" t="str">
            <v>-</v>
          </cell>
          <cell r="C97">
            <v>791342000</v>
          </cell>
          <cell r="D97">
            <v>153799000</v>
          </cell>
          <cell r="E97">
            <v>115052000</v>
          </cell>
        </row>
        <row r="98">
          <cell r="A98" t="str">
            <v>GYA20204@@</v>
          </cell>
          <cell r="B98" t="str">
            <v>-</v>
          </cell>
          <cell r="C98">
            <v>8209425000</v>
          </cell>
          <cell r="D98">
            <v>1473900000</v>
          </cell>
          <cell r="E98">
            <v>1406291000</v>
          </cell>
        </row>
        <row r="99">
          <cell r="A99" t="str">
            <v>GYA2020501</v>
          </cell>
          <cell r="B99" t="str">
            <v>-</v>
          </cell>
          <cell r="C99">
            <v>-78676000</v>
          </cell>
          <cell r="D99">
            <v>-78676000</v>
          </cell>
          <cell r="E99">
            <v>0</v>
          </cell>
        </row>
        <row r="100">
          <cell r="A100" t="str">
            <v>GYA2020504</v>
          </cell>
          <cell r="B100" t="str">
            <v>-</v>
          </cell>
          <cell r="C100">
            <v>-21387000</v>
          </cell>
          <cell r="D100">
            <v>-14283000</v>
          </cell>
          <cell r="E100">
            <v>-433000</v>
          </cell>
        </row>
        <row r="101">
          <cell r="A101" t="str">
            <v>GYA2020505</v>
          </cell>
          <cell r="B101" t="str">
            <v>-</v>
          </cell>
          <cell r="C101">
            <v>198884000</v>
          </cell>
          <cell r="D101">
            <v>198884000</v>
          </cell>
          <cell r="E101">
            <v>0</v>
          </cell>
        </row>
        <row r="102">
          <cell r="A102" t="str">
            <v>HIC1</v>
          </cell>
          <cell r="B102" t="str">
            <v>-</v>
          </cell>
          <cell r="C102">
            <v>780</v>
          </cell>
          <cell r="D102">
            <v>130</v>
          </cell>
          <cell r="E102">
            <v>129</v>
          </cell>
        </row>
        <row r="103">
          <cell r="A103" t="str">
            <v>HIK1</v>
          </cell>
          <cell r="B103" t="str">
            <v>-</v>
          </cell>
          <cell r="C103">
            <v>860</v>
          </cell>
          <cell r="D103">
            <v>142</v>
          </cell>
          <cell r="E103">
            <v>143</v>
          </cell>
        </row>
        <row r="104">
          <cell r="A104" t="str">
            <v>HIT1</v>
          </cell>
          <cell r="B104" t="str">
            <v>-</v>
          </cell>
          <cell r="C104">
            <v>52</v>
          </cell>
          <cell r="D104">
            <v>8</v>
          </cell>
          <cell r="E104">
            <v>8</v>
          </cell>
        </row>
        <row r="105">
          <cell r="A105" t="str">
            <v>HIZ1</v>
          </cell>
          <cell r="B105" t="str">
            <v>-</v>
          </cell>
          <cell r="C105">
            <v>274</v>
          </cell>
          <cell r="D105">
            <v>45</v>
          </cell>
          <cell r="E105">
            <v>46</v>
          </cell>
        </row>
        <row r="106">
          <cell r="A106" t="str">
            <v>HJA2010101</v>
          </cell>
          <cell r="B106" t="str">
            <v>-</v>
          </cell>
          <cell r="C106">
            <v>535421383</v>
          </cell>
          <cell r="D106">
            <v>138738579</v>
          </cell>
          <cell r="E106">
            <v>58110442</v>
          </cell>
        </row>
        <row r="107">
          <cell r="A107" t="str">
            <v>HJA2010102</v>
          </cell>
          <cell r="B107" t="str">
            <v>-</v>
          </cell>
          <cell r="C107">
            <v>2000000</v>
          </cell>
          <cell r="D107">
            <v>2000000</v>
          </cell>
          <cell r="E107">
            <v>0</v>
          </cell>
        </row>
        <row r="108">
          <cell r="A108" t="str">
            <v>HJA2010103</v>
          </cell>
          <cell r="B108" t="str">
            <v>-</v>
          </cell>
          <cell r="C108">
            <v>241463749</v>
          </cell>
          <cell r="D108">
            <v>241463749</v>
          </cell>
          <cell r="E108">
            <v>0</v>
          </cell>
        </row>
        <row r="109">
          <cell r="A109" t="str">
            <v>HJA2010106</v>
          </cell>
          <cell r="B109" t="str">
            <v>-</v>
          </cell>
          <cell r="C109">
            <v>45269755</v>
          </cell>
          <cell r="D109">
            <v>24400000</v>
          </cell>
          <cell r="E109">
            <v>0</v>
          </cell>
        </row>
        <row r="110">
          <cell r="A110" t="str">
            <v>HJA2010107</v>
          </cell>
          <cell r="B110" t="str">
            <v>-</v>
          </cell>
          <cell r="C110">
            <v>23505396</v>
          </cell>
          <cell r="D110">
            <v>4964496</v>
          </cell>
          <cell r="E110">
            <v>7216625</v>
          </cell>
        </row>
        <row r="111">
          <cell r="A111" t="str">
            <v>HJA2010108</v>
          </cell>
          <cell r="B111" t="str">
            <v>-</v>
          </cell>
          <cell r="C111">
            <v>2994591</v>
          </cell>
          <cell r="D111">
            <v>428089</v>
          </cell>
          <cell r="E111">
            <v>315814</v>
          </cell>
        </row>
        <row r="112">
          <cell r="A112" t="str">
            <v>HJA2010201</v>
          </cell>
          <cell r="B112" t="str">
            <v>-</v>
          </cell>
          <cell r="C112">
            <v>83103813</v>
          </cell>
          <cell r="D112">
            <v>16899666</v>
          </cell>
          <cell r="E112">
            <v>12215698</v>
          </cell>
        </row>
        <row r="113">
          <cell r="A113" t="str">
            <v>HJA2010202</v>
          </cell>
          <cell r="B113" t="str">
            <v>-</v>
          </cell>
          <cell r="C113">
            <v>30724157</v>
          </cell>
          <cell r="D113">
            <v>4366745</v>
          </cell>
          <cell r="E113">
            <v>5510916</v>
          </cell>
        </row>
        <row r="114">
          <cell r="A114" t="str">
            <v>HJA20201@@</v>
          </cell>
          <cell r="B114" t="str">
            <v>-</v>
          </cell>
          <cell r="C114">
            <v>1656166980</v>
          </cell>
          <cell r="D114">
            <v>280069145</v>
          </cell>
          <cell r="E114">
            <v>275055494</v>
          </cell>
        </row>
        <row r="115">
          <cell r="A115" t="str">
            <v>HJA20202@@</v>
          </cell>
          <cell r="B115" t="str">
            <v>-</v>
          </cell>
          <cell r="C115">
            <v>115871309</v>
          </cell>
          <cell r="D115">
            <v>18780114</v>
          </cell>
          <cell r="E115">
            <v>21080519</v>
          </cell>
        </row>
        <row r="116">
          <cell r="A116" t="str">
            <v>HJA2020301</v>
          </cell>
          <cell r="B116" t="str">
            <v>-</v>
          </cell>
          <cell r="C116">
            <v>123505272</v>
          </cell>
          <cell r="D116">
            <v>38246536</v>
          </cell>
          <cell r="E116">
            <v>20470000</v>
          </cell>
        </row>
        <row r="117">
          <cell r="A117" t="str">
            <v>HJA2020302</v>
          </cell>
          <cell r="B117" t="str">
            <v>-</v>
          </cell>
          <cell r="C117">
            <v>125652000</v>
          </cell>
          <cell r="D117">
            <v>46092000</v>
          </cell>
          <cell r="E117">
            <v>15912000</v>
          </cell>
        </row>
        <row r="118">
          <cell r="A118" t="str">
            <v>HJA2020303</v>
          </cell>
          <cell r="B118" t="str">
            <v>-</v>
          </cell>
          <cell r="C118">
            <v>31741988</v>
          </cell>
          <cell r="D118">
            <v>9064102</v>
          </cell>
          <cell r="E118">
            <v>5744787</v>
          </cell>
        </row>
        <row r="119">
          <cell r="A119" t="str">
            <v>HJA20204@@</v>
          </cell>
          <cell r="B119" t="str">
            <v>-</v>
          </cell>
          <cell r="C119">
            <v>372434353</v>
          </cell>
          <cell r="D119">
            <v>93110997</v>
          </cell>
          <cell r="E119">
            <v>58325585</v>
          </cell>
        </row>
        <row r="120">
          <cell r="A120" t="str">
            <v>HJA2020502</v>
          </cell>
          <cell r="B120" t="str">
            <v>-</v>
          </cell>
          <cell r="C120">
            <v>2644387</v>
          </cell>
          <cell r="D120">
            <v>119183</v>
          </cell>
          <cell r="E120">
            <v>52875</v>
          </cell>
        </row>
        <row r="121">
          <cell r="A121" t="str">
            <v>HJA2020503</v>
          </cell>
          <cell r="B121" t="str">
            <v>-</v>
          </cell>
          <cell r="C121">
            <v>121905750</v>
          </cell>
          <cell r="D121">
            <v>62461455</v>
          </cell>
          <cell r="E121">
            <v>53296095</v>
          </cell>
        </row>
        <row r="122">
          <cell r="A122" t="str">
            <v>HJA2020504</v>
          </cell>
          <cell r="B122" t="str">
            <v>-</v>
          </cell>
          <cell r="C122">
            <v>-860905</v>
          </cell>
          <cell r="D122">
            <v>49012</v>
          </cell>
          <cell r="E122">
            <v>-1041942</v>
          </cell>
        </row>
        <row r="123">
          <cell r="A123" t="str">
            <v>HJA2020505</v>
          </cell>
          <cell r="B123" t="str">
            <v>-</v>
          </cell>
          <cell r="C123">
            <v>426165</v>
          </cell>
          <cell r="D123">
            <v>125250</v>
          </cell>
          <cell r="E123">
            <v>0</v>
          </cell>
        </row>
        <row r="124">
          <cell r="A124" t="str">
            <v>MMA1------</v>
          </cell>
          <cell r="B124" t="str">
            <v>受託研究料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MMA2------</v>
          </cell>
          <cell r="B125" t="str">
            <v>費用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MMA201----</v>
          </cell>
          <cell r="B126" t="str">
            <v>直接費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MMA20101--</v>
          </cell>
          <cell r="B127" t="str">
            <v>材料費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MMA2010101</v>
          </cell>
          <cell r="B128" t="str">
            <v>購入部品費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MMA2010102</v>
          </cell>
          <cell r="B129" t="str">
            <v>委託研究費（Ｈ Gr）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MMA2010103</v>
          </cell>
          <cell r="B130" t="str">
            <v>委託研究費（ＨＲＡ）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MMA2010104</v>
          </cell>
          <cell r="B131" t="str">
            <v>委託研究費（ＨＲＥ－Ｇ）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MMA2010105</v>
          </cell>
          <cell r="B132" t="str">
            <v>委託研究費（ＨＲＥ－ＵＫ）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MMA2010106</v>
          </cell>
          <cell r="B133" t="str">
            <v>委託研究費（他）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MMA2010107</v>
          </cell>
          <cell r="B134" t="str">
            <v>テスト車輌費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MMA2010108</v>
          </cell>
          <cell r="B135" t="str">
            <v>その他材料費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MMA2010109</v>
          </cell>
          <cell r="B136" t="str">
            <v>材料費（Ｒ）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MMA20102--</v>
          </cell>
          <cell r="B137" t="str">
            <v>テスト関係費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MMA2010201</v>
          </cell>
          <cell r="B138" t="str">
            <v>国内テスト関係費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MMA2010202</v>
          </cell>
          <cell r="B139" t="str">
            <v>海外テスト関係費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MMA2010203</v>
          </cell>
          <cell r="B140" t="str">
            <v>テスト関係費（Ｒ）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MMA202----</v>
          </cell>
          <cell r="B141" t="str">
            <v>間接費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MMA20201--</v>
          </cell>
          <cell r="B142" t="str">
            <v>労務費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MMA20201@@</v>
          </cell>
          <cell r="B143" t="str">
            <v>_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MMA20202--</v>
          </cell>
          <cell r="B144" t="str">
            <v>操業費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MMA20202@@</v>
          </cell>
          <cell r="B145" t="str">
            <v>_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MMA20203--</v>
          </cell>
          <cell r="B146" t="str">
            <v>設備費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MMA2020301</v>
          </cell>
          <cell r="B147" t="str">
            <v>減価償却費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MMA2020302</v>
          </cell>
          <cell r="B148" t="str">
            <v>固定資産賃借料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MMA2020303</v>
          </cell>
          <cell r="B149" t="str">
            <v>その他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MMA20204--</v>
          </cell>
          <cell r="B150" t="str">
            <v>管理費</v>
          </cell>
          <cell r="C150">
            <v>0</v>
          </cell>
          <cell r="D150">
            <v>0</v>
          </cell>
          <cell r="E150">
            <v>0</v>
          </cell>
        </row>
        <row r="151">
          <cell r="A151" t="str">
            <v>MMA20204@@</v>
          </cell>
          <cell r="B151" t="str">
            <v>_</v>
          </cell>
          <cell r="C151">
            <v>0</v>
          </cell>
          <cell r="D151">
            <v>0</v>
          </cell>
          <cell r="E151">
            <v>0</v>
          </cell>
        </row>
        <row r="152">
          <cell r="A152" t="str">
            <v>MMA20205--</v>
          </cell>
          <cell r="B152" t="str">
            <v>その他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MMA2020501</v>
          </cell>
          <cell r="B153" t="str">
            <v>事業税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MMA2020502</v>
          </cell>
          <cell r="B154" t="str">
            <v>ＰＧ配賦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MMA2020503</v>
          </cell>
          <cell r="B155" t="str">
            <v>海外事務所費用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MMA2020504</v>
          </cell>
          <cell r="B156" t="str">
            <v>営業外損益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MMA2020505</v>
          </cell>
          <cell r="B157" t="str">
            <v>特別損益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MMC1</v>
          </cell>
          <cell r="B158" t="str">
            <v>設計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MMK1</v>
          </cell>
          <cell r="B159" t="str">
            <v>研究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MMK5</v>
          </cell>
          <cell r="B160" t="str">
            <v>海外駐在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MMS1</v>
          </cell>
          <cell r="B161" t="str">
            <v>試作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MMT1</v>
          </cell>
          <cell r="B162" t="str">
            <v>TSC･TIC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MMT5</v>
          </cell>
          <cell r="B163" t="str">
            <v>長欠・嘱託等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MMZ1</v>
          </cell>
          <cell r="B164" t="str">
            <v>補助管理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PIZ1</v>
          </cell>
          <cell r="B165" t="str">
            <v>-</v>
          </cell>
          <cell r="C165">
            <v>258</v>
          </cell>
          <cell r="D165">
            <v>43</v>
          </cell>
          <cell r="E165">
            <v>43</v>
          </cell>
        </row>
        <row r="166">
          <cell r="A166" t="str">
            <v>PJA20201@@</v>
          </cell>
          <cell r="B166" t="str">
            <v>-</v>
          </cell>
          <cell r="C166">
            <v>201991742</v>
          </cell>
          <cell r="D166">
            <v>40913498</v>
          </cell>
          <cell r="E166">
            <v>33033871</v>
          </cell>
        </row>
        <row r="167">
          <cell r="A167" t="str">
            <v>PJA20202@@</v>
          </cell>
          <cell r="B167" t="str">
            <v>-</v>
          </cell>
          <cell r="C167">
            <v>37351326</v>
          </cell>
          <cell r="D167">
            <v>11219752</v>
          </cell>
          <cell r="E167">
            <v>8478726</v>
          </cell>
        </row>
        <row r="168">
          <cell r="A168" t="str">
            <v>PJA2020301</v>
          </cell>
          <cell r="B168" t="str">
            <v>-</v>
          </cell>
          <cell r="C168">
            <v>21540899</v>
          </cell>
          <cell r="D168">
            <v>3578246</v>
          </cell>
          <cell r="E168">
            <v>3640832</v>
          </cell>
        </row>
        <row r="169">
          <cell r="A169" t="str">
            <v>PJA2020302</v>
          </cell>
          <cell r="B169" t="str">
            <v>-</v>
          </cell>
          <cell r="C169">
            <v>670890000</v>
          </cell>
          <cell r="D169">
            <v>111815000</v>
          </cell>
          <cell r="E169">
            <v>111815000</v>
          </cell>
        </row>
        <row r="170">
          <cell r="A170" t="str">
            <v>PJA2020303</v>
          </cell>
          <cell r="B170" t="str">
            <v>-</v>
          </cell>
          <cell r="C170">
            <v>12734024</v>
          </cell>
          <cell r="D170">
            <v>757731</v>
          </cell>
          <cell r="E170">
            <v>277464</v>
          </cell>
        </row>
        <row r="171">
          <cell r="A171" t="str">
            <v>PJA20204@@</v>
          </cell>
          <cell r="B171" t="str">
            <v>_</v>
          </cell>
          <cell r="C171">
            <v>63593348</v>
          </cell>
          <cell r="D171">
            <v>10157966</v>
          </cell>
          <cell r="E171">
            <v>12411420</v>
          </cell>
        </row>
        <row r="172">
          <cell r="A172" t="str">
            <v>PYA20201@@</v>
          </cell>
          <cell r="B172" t="str">
            <v>-</v>
          </cell>
          <cell r="C172">
            <v>199782000</v>
          </cell>
          <cell r="D172">
            <v>34344000</v>
          </cell>
          <cell r="E172">
            <v>34234000</v>
          </cell>
        </row>
        <row r="173">
          <cell r="A173" t="str">
            <v>PYA20202@@</v>
          </cell>
          <cell r="B173" t="str">
            <v>-</v>
          </cell>
          <cell r="C173">
            <v>26403000</v>
          </cell>
          <cell r="D173">
            <v>4230000</v>
          </cell>
          <cell r="E173">
            <v>5502000</v>
          </cell>
        </row>
        <row r="174">
          <cell r="A174" t="str">
            <v>PYA2020301</v>
          </cell>
          <cell r="B174" t="str">
            <v>-</v>
          </cell>
          <cell r="C174">
            <v>21255000</v>
          </cell>
          <cell r="D174">
            <v>3759000</v>
          </cell>
          <cell r="E174">
            <v>3686000</v>
          </cell>
        </row>
        <row r="175">
          <cell r="A175" t="str">
            <v>PYA2020302</v>
          </cell>
          <cell r="B175" t="str">
            <v>-</v>
          </cell>
          <cell r="C175">
            <v>575760000</v>
          </cell>
          <cell r="D175">
            <v>95960000</v>
          </cell>
          <cell r="E175">
            <v>95960000</v>
          </cell>
        </row>
        <row r="176">
          <cell r="A176" t="str">
            <v>PYA2020303</v>
          </cell>
          <cell r="B176" t="str">
            <v>-</v>
          </cell>
          <cell r="C176">
            <v>8431000</v>
          </cell>
          <cell r="D176">
            <v>1126000</v>
          </cell>
          <cell r="E176">
            <v>123000</v>
          </cell>
        </row>
        <row r="177">
          <cell r="A177" t="str">
            <v>PYA20204@@</v>
          </cell>
          <cell r="B177" t="str">
            <v>-</v>
          </cell>
          <cell r="C177">
            <v>55881000</v>
          </cell>
          <cell r="D177">
            <v>6596000</v>
          </cell>
          <cell r="E177">
            <v>6651000</v>
          </cell>
        </row>
        <row r="178">
          <cell r="A178" t="str">
            <v>TIZ1</v>
          </cell>
          <cell r="B178" t="str">
            <v>-</v>
          </cell>
          <cell r="C178">
            <v>300</v>
          </cell>
          <cell r="D178">
            <v>50</v>
          </cell>
          <cell r="E178">
            <v>50</v>
          </cell>
        </row>
        <row r="179">
          <cell r="A179" t="str">
            <v>TJA2010201</v>
          </cell>
          <cell r="B179" t="str">
            <v>-</v>
          </cell>
          <cell r="C179">
            <v>334890</v>
          </cell>
          <cell r="D179">
            <v>0</v>
          </cell>
          <cell r="E179">
            <v>335000</v>
          </cell>
        </row>
        <row r="180">
          <cell r="A180" t="str">
            <v>TJA20201@@</v>
          </cell>
          <cell r="B180" t="str">
            <v>-</v>
          </cell>
          <cell r="C180">
            <v>208649254</v>
          </cell>
          <cell r="D180">
            <v>29217837</v>
          </cell>
          <cell r="E180">
            <v>34310850</v>
          </cell>
        </row>
        <row r="181">
          <cell r="A181" t="str">
            <v>TJA20202@@</v>
          </cell>
          <cell r="B181" t="str">
            <v>-</v>
          </cell>
          <cell r="C181">
            <v>65110812</v>
          </cell>
          <cell r="D181">
            <v>10491129</v>
          </cell>
          <cell r="E181">
            <v>14759884</v>
          </cell>
        </row>
        <row r="182">
          <cell r="A182" t="str">
            <v>TJA2020301</v>
          </cell>
          <cell r="B182" t="str">
            <v>-</v>
          </cell>
          <cell r="C182">
            <v>20210036</v>
          </cell>
          <cell r="D182">
            <v>3485623</v>
          </cell>
          <cell r="E182">
            <v>3332764</v>
          </cell>
        </row>
        <row r="183">
          <cell r="A183" t="str">
            <v>TJA2020302</v>
          </cell>
          <cell r="B183" t="str">
            <v>-</v>
          </cell>
          <cell r="C183">
            <v>327826464</v>
          </cell>
          <cell r="D183">
            <v>57350267</v>
          </cell>
          <cell r="E183">
            <v>57312467</v>
          </cell>
        </row>
        <row r="184">
          <cell r="A184" t="str">
            <v>TJA2020303</v>
          </cell>
          <cell r="B184" t="str">
            <v>-</v>
          </cell>
          <cell r="C184">
            <v>66453688</v>
          </cell>
          <cell r="D184">
            <v>4299803</v>
          </cell>
          <cell r="E184">
            <v>6557292</v>
          </cell>
        </row>
        <row r="185">
          <cell r="A185" t="str">
            <v>TJA20204@@</v>
          </cell>
          <cell r="B185" t="str">
            <v>-</v>
          </cell>
          <cell r="C185">
            <v>115057220</v>
          </cell>
          <cell r="D185">
            <v>27580872</v>
          </cell>
          <cell r="E185">
            <v>15578983</v>
          </cell>
        </row>
        <row r="186">
          <cell r="A186" t="str">
            <v>TYA20201@@</v>
          </cell>
          <cell r="B186" t="str">
            <v>-</v>
          </cell>
          <cell r="C186">
            <v>227122000</v>
          </cell>
          <cell r="D186">
            <v>37919000</v>
          </cell>
          <cell r="E186">
            <v>37739000</v>
          </cell>
        </row>
        <row r="187">
          <cell r="A187" t="str">
            <v>TYA20202@@</v>
          </cell>
          <cell r="B187" t="str">
            <v>-</v>
          </cell>
          <cell r="C187">
            <v>67604000</v>
          </cell>
          <cell r="D187">
            <v>11158000</v>
          </cell>
          <cell r="E187">
            <v>11583000</v>
          </cell>
        </row>
        <row r="188">
          <cell r="A188" t="str">
            <v>TYA2020301</v>
          </cell>
          <cell r="B188" t="str">
            <v>-</v>
          </cell>
          <cell r="C188">
            <v>19034000</v>
          </cell>
          <cell r="D188">
            <v>3354000</v>
          </cell>
          <cell r="E188">
            <v>3276000</v>
          </cell>
        </row>
        <row r="189">
          <cell r="A189" t="str">
            <v>TYA2020302</v>
          </cell>
          <cell r="B189" t="str">
            <v>-</v>
          </cell>
          <cell r="C189">
            <v>363456000</v>
          </cell>
          <cell r="D189">
            <v>60576000</v>
          </cell>
          <cell r="E189">
            <v>60576000</v>
          </cell>
        </row>
        <row r="190">
          <cell r="A190" t="str">
            <v>TYA2020303</v>
          </cell>
          <cell r="B190" t="str">
            <v>-</v>
          </cell>
          <cell r="C190">
            <v>35366000</v>
          </cell>
          <cell r="D190">
            <v>3639000</v>
          </cell>
          <cell r="E190">
            <v>5303000</v>
          </cell>
        </row>
        <row r="191">
          <cell r="A191" t="str">
            <v>TYA20204@@</v>
          </cell>
          <cell r="B191" t="str">
            <v>-</v>
          </cell>
          <cell r="C191">
            <v>96643000</v>
          </cell>
          <cell r="D191">
            <v>16279000</v>
          </cell>
          <cell r="E191">
            <v>14921000</v>
          </cell>
        </row>
        <row r="192">
          <cell r="A192" t="str">
            <v>WIC1</v>
          </cell>
          <cell r="B192" t="str">
            <v>-</v>
          </cell>
          <cell r="C192">
            <v>334</v>
          </cell>
          <cell r="D192">
            <v>54</v>
          </cell>
          <cell r="E192">
            <v>55</v>
          </cell>
        </row>
        <row r="193">
          <cell r="A193" t="str">
            <v>WIK1</v>
          </cell>
          <cell r="B193" t="str">
            <v>-</v>
          </cell>
          <cell r="C193">
            <v>5268</v>
          </cell>
          <cell r="D193">
            <v>863</v>
          </cell>
          <cell r="E193">
            <v>866</v>
          </cell>
        </row>
        <row r="194">
          <cell r="A194" t="str">
            <v>WIS1</v>
          </cell>
          <cell r="B194" t="str">
            <v>-</v>
          </cell>
          <cell r="C194">
            <v>901</v>
          </cell>
          <cell r="D194">
            <v>147</v>
          </cell>
          <cell r="E194">
            <v>147</v>
          </cell>
        </row>
        <row r="195">
          <cell r="A195" t="str">
            <v>WIZ1</v>
          </cell>
          <cell r="B195" t="str">
            <v>-</v>
          </cell>
          <cell r="C195">
            <v>1169</v>
          </cell>
          <cell r="D195">
            <v>191</v>
          </cell>
          <cell r="E195">
            <v>194</v>
          </cell>
        </row>
        <row r="196">
          <cell r="A196" t="str">
            <v>WJA2010101</v>
          </cell>
          <cell r="B196" t="str">
            <v>-</v>
          </cell>
          <cell r="C196">
            <v>1023287103</v>
          </cell>
          <cell r="D196">
            <v>259972498</v>
          </cell>
          <cell r="E196">
            <v>172457157</v>
          </cell>
        </row>
        <row r="197">
          <cell r="A197" t="str">
            <v>WJA2010106</v>
          </cell>
          <cell r="B197" t="str">
            <v>-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WJA2010107</v>
          </cell>
          <cell r="B198" t="str">
            <v>-</v>
          </cell>
          <cell r="C198">
            <v>10768283</v>
          </cell>
          <cell r="D198">
            <v>2087894</v>
          </cell>
          <cell r="E198">
            <v>1305509</v>
          </cell>
        </row>
        <row r="199">
          <cell r="A199" t="str">
            <v>WJA2010108</v>
          </cell>
          <cell r="B199" t="str">
            <v>-</v>
          </cell>
          <cell r="C199">
            <v>9423617</v>
          </cell>
          <cell r="D199">
            <v>1656929</v>
          </cell>
          <cell r="E199">
            <v>3183526</v>
          </cell>
        </row>
        <row r="200">
          <cell r="A200" t="str">
            <v>WJA2010109</v>
          </cell>
          <cell r="B200" t="str">
            <v>_</v>
          </cell>
          <cell r="C200">
            <v>3912945203</v>
          </cell>
          <cell r="D200">
            <v>760719510</v>
          </cell>
          <cell r="E200">
            <v>597921484</v>
          </cell>
        </row>
        <row r="201">
          <cell r="A201" t="str">
            <v>WJA2010201</v>
          </cell>
          <cell r="B201" t="str">
            <v>-</v>
          </cell>
          <cell r="C201">
            <v>97484991</v>
          </cell>
          <cell r="D201">
            <v>22116737</v>
          </cell>
          <cell r="E201">
            <v>14687840</v>
          </cell>
        </row>
        <row r="202">
          <cell r="A202" t="str">
            <v>WJA2010202</v>
          </cell>
          <cell r="B202" t="str">
            <v>-</v>
          </cell>
          <cell r="C202">
            <v>157740196</v>
          </cell>
          <cell r="D202">
            <v>48747556</v>
          </cell>
          <cell r="E202">
            <v>19301971</v>
          </cell>
        </row>
        <row r="203">
          <cell r="A203" t="str">
            <v>WJA2010203</v>
          </cell>
          <cell r="B203" t="str">
            <v>_</v>
          </cell>
          <cell r="C203">
            <v>345283656</v>
          </cell>
          <cell r="D203">
            <v>83060265</v>
          </cell>
          <cell r="E203">
            <v>54940213</v>
          </cell>
        </row>
        <row r="204">
          <cell r="A204" t="str">
            <v>WJA20201@@</v>
          </cell>
          <cell r="B204" t="str">
            <v>-</v>
          </cell>
          <cell r="C204">
            <v>5793996827</v>
          </cell>
          <cell r="D204">
            <v>1071055137</v>
          </cell>
          <cell r="E204">
            <v>959831975</v>
          </cell>
        </row>
        <row r="205">
          <cell r="A205" t="str">
            <v>WJA20202@@</v>
          </cell>
          <cell r="B205" t="str">
            <v>-</v>
          </cell>
          <cell r="C205">
            <v>561508353</v>
          </cell>
          <cell r="D205">
            <v>110285924</v>
          </cell>
          <cell r="E205">
            <v>115556877</v>
          </cell>
        </row>
        <row r="206">
          <cell r="A206" t="str">
            <v>WJA2020301</v>
          </cell>
          <cell r="B206" t="str">
            <v>-</v>
          </cell>
          <cell r="C206">
            <v>587794083</v>
          </cell>
          <cell r="D206">
            <v>138941699</v>
          </cell>
          <cell r="E206">
            <v>99186511</v>
          </cell>
        </row>
        <row r="207">
          <cell r="A207" t="str">
            <v>WJA2020302</v>
          </cell>
          <cell r="B207" t="str">
            <v>-</v>
          </cell>
          <cell r="C207">
            <v>503380823</v>
          </cell>
          <cell r="D207">
            <v>74490631</v>
          </cell>
          <cell r="E207">
            <v>102357967</v>
          </cell>
        </row>
        <row r="208">
          <cell r="A208" t="str">
            <v>WJA2020303</v>
          </cell>
          <cell r="B208" t="str">
            <v>-</v>
          </cell>
          <cell r="C208">
            <v>411753854</v>
          </cell>
          <cell r="D208">
            <v>72369286</v>
          </cell>
          <cell r="E208">
            <v>75041471</v>
          </cell>
        </row>
        <row r="209">
          <cell r="A209" t="str">
            <v>WJA20204@@</v>
          </cell>
          <cell r="B209" t="str">
            <v>-</v>
          </cell>
          <cell r="C209">
            <v>1184408809</v>
          </cell>
          <cell r="D209">
            <v>-48783311</v>
          </cell>
          <cell r="E209">
            <v>273719147</v>
          </cell>
        </row>
        <row r="210">
          <cell r="A210" t="str">
            <v>WJA2020504</v>
          </cell>
          <cell r="B210" t="str">
            <v>-</v>
          </cell>
          <cell r="C210">
            <v>-83018756</v>
          </cell>
          <cell r="D210">
            <v>-75674036</v>
          </cell>
          <cell r="E210">
            <v>-7857110</v>
          </cell>
        </row>
        <row r="211">
          <cell r="A211" t="str">
            <v>WJA2020505</v>
          </cell>
          <cell r="B211" t="str">
            <v>-</v>
          </cell>
          <cell r="C211">
            <v>-15759020</v>
          </cell>
          <cell r="D211">
            <v>-10141216</v>
          </cell>
          <cell r="E211">
            <v>-2124650</v>
          </cell>
        </row>
        <row r="212">
          <cell r="A212" t="str">
            <v>WYA2010101</v>
          </cell>
          <cell r="B212" t="str">
            <v>-</v>
          </cell>
          <cell r="C212">
            <v>1253600000</v>
          </cell>
          <cell r="D212">
            <v>213425000</v>
          </cell>
          <cell r="E212">
            <v>225980000</v>
          </cell>
        </row>
        <row r="213">
          <cell r="A213" t="str">
            <v>WYA20201@@</v>
          </cell>
          <cell r="B213" t="str">
            <v>-</v>
          </cell>
          <cell r="C213">
            <v>5697916000</v>
          </cell>
          <cell r="D213">
            <v>998352000</v>
          </cell>
          <cell r="E213">
            <v>954912000</v>
          </cell>
        </row>
        <row r="214">
          <cell r="A214" t="str">
            <v>WYA20202@@</v>
          </cell>
          <cell r="B214" t="str">
            <v>-</v>
          </cell>
          <cell r="C214">
            <v>608450000</v>
          </cell>
          <cell r="D214">
            <v>103652000</v>
          </cell>
          <cell r="E214">
            <v>99304000</v>
          </cell>
        </row>
        <row r="215">
          <cell r="A215" t="str">
            <v>WYA2020301</v>
          </cell>
          <cell r="B215" t="str">
            <v>-</v>
          </cell>
          <cell r="C215">
            <v>692180000</v>
          </cell>
          <cell r="D215">
            <v>142914000</v>
          </cell>
          <cell r="E215">
            <v>128740000</v>
          </cell>
        </row>
        <row r="216">
          <cell r="A216" t="str">
            <v>WYA2020302</v>
          </cell>
          <cell r="B216" t="str">
            <v>-</v>
          </cell>
          <cell r="C216">
            <v>517797000</v>
          </cell>
          <cell r="D216">
            <v>101472000</v>
          </cell>
          <cell r="E216">
            <v>83305000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IKKEIIndexD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現地意向確認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振込"/>
      <sheetName val="採用名簿"/>
      <sheetName val="本給ﾃｰﾌﾞﾙ"/>
      <sheetName val="ﾃｰﾌﾞﾙ"/>
    </sheetNames>
  </externalBook>
</externalLink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46788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fan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xcelfan.com/" TargetMode="External" /><Relationship Id="rId2" Type="http://schemas.openxmlformats.org/officeDocument/2006/relationships/hyperlink" Target="https://kenmzoka.bizland.com/021127ExcelCountdown.ht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enmzoka.bizland.com/021127ExcelCountdown.htm" TargetMode="External" /><Relationship Id="rId2" Type="http://schemas.openxmlformats.org/officeDocument/2006/relationships/hyperlink" Target="http://excelfan.com/pageo14.html" TargetMode="External" /><Relationship Id="rId3" Type="http://schemas.openxmlformats.org/officeDocument/2006/relationships/hyperlink" Target="http://www.rugbyworldcup.com/?lang=en" TargetMode="External" /><Relationship Id="rId4" Type="http://schemas.openxmlformats.org/officeDocument/2006/relationships/hyperlink" Target="https://twitter.com/search?q=%23RWC2019" TargetMode="External" /><Relationship Id="rId5" Type="http://schemas.openxmlformats.org/officeDocument/2006/relationships/hyperlink" Target="https://en.wikipedia.org/wiki/2019_Rugby_World_Cup" TargetMode="External" /><Relationship Id="rId6" Type="http://schemas.openxmlformats.org/officeDocument/2006/relationships/comments" Target="../comments3.xml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xcelfan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9"/>
  <sheetViews>
    <sheetView zoomScalePageLayoutView="0" workbookViewId="0" topLeftCell="A1">
      <selection activeCell="A1" sqref="A1"/>
    </sheetView>
  </sheetViews>
  <sheetFormatPr defaultColWidth="12.69921875" defaultRowHeight="15" customHeight="1"/>
  <cols>
    <col min="1" max="2" width="7.69921875" style="0" customWidth="1"/>
    <col min="3" max="3" width="12.69921875" style="0" customWidth="1"/>
    <col min="4" max="4" width="50.69921875" style="0" customWidth="1"/>
    <col min="5" max="5" width="7.69921875" style="0" customWidth="1"/>
    <col min="6" max="6" width="50.69921875" style="0" customWidth="1"/>
    <col min="7" max="7" width="7.69921875" style="0" customWidth="1"/>
    <col min="8" max="8" width="50.69921875" style="0" customWidth="1"/>
    <col min="9" max="26" width="7.69921875" style="0" customWidth="1"/>
  </cols>
  <sheetData>
    <row r="1" ht="18" customHeight="1"/>
    <row r="2" ht="18" customHeight="1"/>
    <row r="3" spans="4:8" ht="39.75" customHeight="1">
      <c r="D3" s="35">
        <v>1</v>
      </c>
      <c r="E3" s="28" t="s">
        <v>0</v>
      </c>
      <c r="F3" s="35">
        <v>35</v>
      </c>
      <c r="G3" s="28" t="s">
        <v>1</v>
      </c>
      <c r="H3" s="36">
        <f>D3+F3</f>
        <v>36</v>
      </c>
    </row>
    <row r="4" spans="4:8" ht="39.75" customHeight="1">
      <c r="D4" s="35">
        <v>1000</v>
      </c>
      <c r="E4" s="28" t="s">
        <v>2</v>
      </c>
      <c r="F4" s="35">
        <v>543</v>
      </c>
      <c r="G4" s="28" t="s">
        <v>1</v>
      </c>
      <c r="H4" s="36">
        <f>D4-F4</f>
        <v>457</v>
      </c>
    </row>
    <row r="5" spans="4:8" ht="39.75" customHeight="1">
      <c r="D5" s="35">
        <v>3</v>
      </c>
      <c r="E5" s="28" t="s">
        <v>3</v>
      </c>
      <c r="F5" s="35">
        <v>5</v>
      </c>
      <c r="G5" s="28" t="s">
        <v>1</v>
      </c>
      <c r="H5" s="36">
        <f>D5*F5</f>
        <v>15</v>
      </c>
    </row>
    <row r="6" spans="4:8" ht="39.75" customHeight="1">
      <c r="D6" s="35">
        <v>140000</v>
      </c>
      <c r="E6" s="28" t="s">
        <v>4</v>
      </c>
      <c r="F6" s="35">
        <v>143</v>
      </c>
      <c r="G6" s="28" t="s">
        <v>1</v>
      </c>
      <c r="H6" s="36">
        <f>D6/F6</f>
        <v>979.020979020979</v>
      </c>
    </row>
    <row r="7" ht="18" customHeight="1"/>
    <row r="8" ht="18" customHeight="1"/>
    <row r="9" spans="3:4" ht="18" customHeight="1">
      <c r="C9" s="33">
        <v>45332</v>
      </c>
      <c r="D9" s="34" t="s">
        <v>8</v>
      </c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</sheetData>
  <sheetProtection password="CEA2" sheet="1" objects="1" scenarios="1"/>
  <hyperlinks>
    <hyperlink ref="D9" r:id="rId1" display="http://excelfan.com/"/>
  </hyperlinks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01"/>
  <sheetViews>
    <sheetView showGridLines="0" zoomScale="73" zoomScaleNormal="73" zoomScalePageLayoutView="0" workbookViewId="0" topLeftCell="B3">
      <selection activeCell="B3" sqref="B3"/>
    </sheetView>
  </sheetViews>
  <sheetFormatPr defaultColWidth="12.69921875" defaultRowHeight="15" customHeight="1"/>
  <cols>
    <col min="1" max="1" width="2.69921875" style="0" customWidth="1"/>
    <col min="2" max="2" width="32.296875" style="0" customWidth="1"/>
    <col min="3" max="3" width="12.296875" style="0" customWidth="1"/>
    <col min="4" max="4" width="32.09765625" style="0" customWidth="1"/>
    <col min="5" max="5" width="7.69921875" style="0" customWidth="1"/>
    <col min="6" max="6" width="32.09765625" style="0" customWidth="1"/>
    <col min="7" max="7" width="10.296875" style="0" customWidth="1"/>
    <col min="8" max="8" width="36.09765625" style="0" customWidth="1"/>
    <col min="9" max="14" width="7.69921875" style="0" hidden="1" customWidth="1"/>
    <col min="15" max="15" width="16.09765625" style="0" customWidth="1"/>
    <col min="16" max="16" width="20" style="0" customWidth="1"/>
  </cols>
  <sheetData>
    <row r="1" ht="18" customHeight="1">
      <c r="O1" s="3"/>
    </row>
    <row r="2" spans="6:15" ht="18" customHeight="1">
      <c r="F2" s="4" t="s">
        <v>5</v>
      </c>
      <c r="O2" s="3"/>
    </row>
    <row r="3" spans="2:15" ht="45" customHeight="1">
      <c r="B3" s="40">
        <v>40345</v>
      </c>
      <c r="C3" s="5"/>
      <c r="D3" s="24">
        <v>40345</v>
      </c>
      <c r="E3" s="6" t="s">
        <v>0</v>
      </c>
      <c r="F3" s="25">
        <v>4988</v>
      </c>
      <c r="G3" s="2" t="s">
        <v>1</v>
      </c>
      <c r="H3" s="26">
        <f>D3+F3</f>
        <v>45333</v>
      </c>
      <c r="O3" s="7"/>
    </row>
    <row r="4" spans="2:7" ht="45" customHeight="1">
      <c r="B4" s="23">
        <f ca="1">TODAY()</f>
        <v>45336</v>
      </c>
      <c r="D4" s="8"/>
      <c r="E4" s="9"/>
      <c r="F4" s="10" t="s">
        <v>6</v>
      </c>
      <c r="G4" s="9"/>
    </row>
    <row r="5" spans="1:15" ht="45" customHeight="1">
      <c r="A5" s="11"/>
      <c r="B5" s="38">
        <v>45378</v>
      </c>
      <c r="C5">
        <v>45658</v>
      </c>
      <c r="D5" s="24">
        <v>45336</v>
      </c>
      <c r="E5" s="6" t="s">
        <v>2</v>
      </c>
      <c r="F5" s="37">
        <f>D5-1</f>
        <v>45335</v>
      </c>
      <c r="G5" s="2" t="s">
        <v>1</v>
      </c>
      <c r="H5" s="27">
        <f>D5-F5</f>
        <v>1</v>
      </c>
      <c r="O5" s="12"/>
    </row>
    <row r="6" spans="2:16" ht="45" customHeight="1">
      <c r="B6" s="23">
        <f ca="1">TODAY()</f>
        <v>45336</v>
      </c>
      <c r="C6" s="13">
        <f>B5</f>
        <v>45378</v>
      </c>
      <c r="D6" s="1"/>
      <c r="E6" s="9"/>
      <c r="O6" s="14"/>
      <c r="P6" s="4" t="s">
        <v>5</v>
      </c>
    </row>
    <row r="7" spans="4:16" ht="45" customHeight="1">
      <c r="D7" s="1"/>
      <c r="E7" s="41" t="str">
        <f ca="1">IF(ISERROR(CONCATENATE(DATEDIF(F7,TODAY(),"y")," years ",DATEDIF(F7,TODAY(),"ym")," months ",DATEDIF(F7,TODAY(),"md")," days today")),"","Since")</f>
        <v>Since</v>
      </c>
      <c r="F7" s="45">
        <f>B3</f>
        <v>40345</v>
      </c>
      <c r="G7" s="77" t="str">
        <f ca="1">IF(ISERROR(CONCATENATE(DATEDIF(F7,TODAY(),"y")," years ",DATEDIF(F7,TODAY(),"ym")," months ",DATEDIF(F7,TODAY(),"md")," days today")),CONCATENATE(DATEDIF(TODAY(),F7,"y")," years ",DATEDIF(TODAY(),F7,"ym")," months ",DATEDIF(TODAY(),F7,"md")," days to go to"),CONCATENATE(DATEDIF(F7,TODAY(),"y")," years ",DATEDIF(F7,TODAY(),"ym")," months ",DATEDIF(F7,TODAY(),"md")," days today"))</f>
        <v>13 years 7 months 29 days today</v>
      </c>
      <c r="H7" s="78"/>
      <c r="I7" s="42"/>
      <c r="J7" s="42"/>
      <c r="K7" s="42"/>
      <c r="L7" s="42"/>
      <c r="M7" s="42"/>
      <c r="N7" s="43"/>
      <c r="O7" s="48">
        <f ca="1">IF(ISERROR(CONCATENATE(DATEDIF(F7,TODAY(),"y")," years ",DATEDIF(F7,TODAY(),"ym")," months ",DATEDIF(F7,TODAY(),"md")," days today")),F7,"")</f>
      </c>
      <c r="P7" s="25">
        <f ca="1">IF(NOT(O7=""),"",IF(ISERROR(CONCATENATE(DATEDIF(F7,TODAY(),"y")," years ",DATEDIF(H7,TODAY(),"ym")," months ",DATEDIF(F7,TODAY(),"md")," days today")),F7,TODAY()-F7))</f>
        <v>4991</v>
      </c>
    </row>
    <row r="8" spans="5:16" ht="45" customHeight="1">
      <c r="E8" s="41">
        <f ca="1">IF(ISERROR(CONCATENATE(DATEDIF(F8,TODAY(),"y")," years ",DATEDIF(F8,TODAY(),"ym")," months ",DATEDIF(F8,TODAY(),"md")," days today")),"","Since")</f>
      </c>
      <c r="F8" s="46">
        <f>B5</f>
        <v>45378</v>
      </c>
      <c r="G8" s="77" t="str">
        <f ca="1">IF(ISERROR(CONCATENATE(DATEDIF(F8,TODAY(),"y")," years ",DATEDIF(F8,TODAY(),"ym")," months ",DATEDIF(F8,TODAY(),"md")," days today")),CONCATENATE(DATEDIF(TODAY(),F8,"y")," years ",DATEDIF(TODAY(),F8,"ym")," months ",DATEDIF(TODAY(),F8,"md")," days to go to"),CONCATENATE(DATEDIF(F8,TODAY(),"y")," years ",DATEDIF(F8,TODAY(),"ym")," months ",DATEDIF(F8,TODAY(),"md")," days today"))</f>
        <v>0 years 1 months 13 days to go to</v>
      </c>
      <c r="H8" s="78"/>
      <c r="I8" s="42"/>
      <c r="J8" s="42"/>
      <c r="K8" s="42"/>
      <c r="L8" s="42"/>
      <c r="M8" s="42"/>
      <c r="N8" s="44"/>
      <c r="O8" s="48">
        <f ca="1">IF(ISERROR(CONCATENATE(DATEDIF(F8,TODAY(),"y")," years ",DATEDIF(F8,TODAY(),"ym")," months ",DATEDIF(F8,TODAY(),"md")," days today")),F8,"")</f>
        <v>45378</v>
      </c>
      <c r="P8" s="25">
        <f ca="1">IF(NOT(O8=""),"",IF(ISERROR(CONCATENATE(DATEDIF(F8,TODAY(),"y")," years ",DATEDIF(H8,TODAY(),"ym")," months ",DATEDIF(F8,TODAY(),"md")," days today")),F8,TODAY()-F8))</f>
      </c>
    </row>
    <row r="9" spans="5:16" ht="45" customHeight="1">
      <c r="E9" s="41" t="str">
        <f ca="1">IF(ISERROR(CONCATENATE(DATEDIF(F9,TODAY(),"y")," years ",DATEDIF(F9,TODAY(),"ym")," months ",DATEDIF(F9,TODAY(),"md")," days today")),"","Since")</f>
        <v>Since</v>
      </c>
      <c r="F9" s="47">
        <f>F5</f>
        <v>45335</v>
      </c>
      <c r="G9" s="77" t="str">
        <f ca="1">IF(ISERROR(CONCATENATE(DATEDIF(F9,TODAY(),"y")," years ",DATEDIF(F9,TODAY(),"ym")," months ",DATEDIF(F9,TODAY(),"md")," days today")),CONCATENATE(DATEDIF(TODAY(),F9,"y")," years ",DATEDIF(TODAY(),F9,"ym")," months ",DATEDIF(TODAY(),F9,"md")," days to go to"),CONCATENATE(DATEDIF(F9,TODAY(),"y")," years ",DATEDIF(F9,TODAY(),"ym")," months ",DATEDIF(F9,TODAY(),"md")," days today"))</f>
        <v>0 years 0 months 1 days today</v>
      </c>
      <c r="H9" s="78"/>
      <c r="I9" s="42"/>
      <c r="J9" s="42"/>
      <c r="K9" s="42"/>
      <c r="L9" s="42"/>
      <c r="M9" s="42"/>
      <c r="N9" s="44"/>
      <c r="O9" s="48">
        <f ca="1">IF(ISERROR(CONCATENATE(DATEDIF(F9,TODAY(),"y")," years ",DATEDIF(F9,TODAY(),"ym")," months ",DATEDIF(F9,TODAY(),"md")," days today")),F9,"")</f>
      </c>
      <c r="P9" s="25">
        <f ca="1">IF(NOT(O9=""),"",IF(ISERROR(CONCATENATE(DATEDIF(F9,TODAY(),"y")," years ",DATEDIF(H9,TODAY(),"ym")," months ",DATEDIF(F9,TODAY(),"md")," days today")),F9,TODAY()-F9))</f>
        <v>1</v>
      </c>
    </row>
    <row r="10" spans="6:16" ht="45" customHeight="1">
      <c r="F10" s="41"/>
      <c r="H10" s="41"/>
      <c r="I10" s="42"/>
      <c r="J10" s="42"/>
      <c r="K10" s="42"/>
      <c r="L10" s="42"/>
      <c r="M10" s="42"/>
      <c r="N10" s="42"/>
      <c r="O10" s="44"/>
      <c r="P10" s="39"/>
    </row>
    <row r="11" spans="3:15" ht="18" customHeight="1">
      <c r="C11" s="33">
        <v>45332</v>
      </c>
      <c r="D11" s="34" t="s">
        <v>8</v>
      </c>
      <c r="O11" s="3"/>
    </row>
    <row r="12" spans="3:15" ht="18" customHeight="1">
      <c r="C12" s="33">
        <v>37587</v>
      </c>
      <c r="D12" s="49" t="s">
        <v>9</v>
      </c>
      <c r="E12" s="50"/>
      <c r="F12" s="50"/>
      <c r="G12" s="50"/>
      <c r="O12" s="3"/>
    </row>
    <row r="13" ht="18" customHeight="1">
      <c r="O13" s="3"/>
    </row>
    <row r="14" ht="18" customHeight="1">
      <c r="O14" s="3"/>
    </row>
    <row r="15" ht="18" customHeight="1">
      <c r="O15" s="3"/>
    </row>
    <row r="16" ht="18" customHeight="1">
      <c r="O16" s="3"/>
    </row>
    <row r="17" ht="18" customHeight="1">
      <c r="O17" s="3"/>
    </row>
    <row r="18" ht="18" customHeight="1">
      <c r="O18" s="3"/>
    </row>
    <row r="19" ht="18" customHeight="1">
      <c r="O19" s="3"/>
    </row>
    <row r="20" ht="18" customHeight="1">
      <c r="O20" s="3"/>
    </row>
    <row r="21" ht="18" customHeight="1">
      <c r="O21" s="3"/>
    </row>
    <row r="22" ht="18" customHeight="1">
      <c r="O22" s="3"/>
    </row>
    <row r="23" ht="18" customHeight="1">
      <c r="O23" s="3"/>
    </row>
    <row r="24" ht="18" customHeight="1">
      <c r="O24" s="3"/>
    </row>
    <row r="25" ht="18" customHeight="1">
      <c r="O25" s="3"/>
    </row>
    <row r="26" ht="18" customHeight="1">
      <c r="O26" s="3"/>
    </row>
    <row r="27" ht="18" customHeight="1">
      <c r="O27" s="3"/>
    </row>
    <row r="28" ht="18" customHeight="1">
      <c r="O28" s="3"/>
    </row>
    <row r="29" ht="18" customHeight="1">
      <c r="O29" s="3"/>
    </row>
    <row r="30" ht="18" customHeight="1">
      <c r="O30" s="3"/>
    </row>
    <row r="31" ht="18" customHeight="1">
      <c r="O31" s="3"/>
    </row>
    <row r="32" ht="18" customHeight="1">
      <c r="O32" s="3"/>
    </row>
    <row r="33" ht="18" customHeight="1">
      <c r="O33" s="3"/>
    </row>
    <row r="34" ht="18" customHeight="1">
      <c r="O34" s="3"/>
    </row>
    <row r="35" ht="18" customHeight="1">
      <c r="O35" s="3"/>
    </row>
    <row r="36" ht="18" customHeight="1">
      <c r="O36" s="3"/>
    </row>
    <row r="37" ht="18" customHeight="1">
      <c r="O37" s="3"/>
    </row>
    <row r="38" ht="18" customHeight="1">
      <c r="O38" s="3"/>
    </row>
    <row r="39" ht="18" customHeight="1">
      <c r="O39" s="3"/>
    </row>
    <row r="40" ht="18" customHeight="1">
      <c r="O40" s="3"/>
    </row>
    <row r="41" ht="18" customHeight="1">
      <c r="O41" s="3"/>
    </row>
    <row r="42" ht="18" customHeight="1">
      <c r="O42" s="3"/>
    </row>
    <row r="43" ht="18" customHeight="1">
      <c r="O43" s="3"/>
    </row>
    <row r="44" ht="18" customHeight="1">
      <c r="O44" s="3"/>
    </row>
    <row r="45" ht="18" customHeight="1">
      <c r="O45" s="3"/>
    </row>
    <row r="46" ht="18" customHeight="1">
      <c r="O46" s="3"/>
    </row>
    <row r="47" ht="18" customHeight="1">
      <c r="O47" s="3"/>
    </row>
    <row r="48" ht="18" customHeight="1">
      <c r="O48" s="3"/>
    </row>
    <row r="49" ht="18" customHeight="1">
      <c r="O49" s="3"/>
    </row>
    <row r="50" ht="18" customHeight="1">
      <c r="O50" s="3"/>
    </row>
    <row r="51" ht="18" customHeight="1">
      <c r="O51" s="3"/>
    </row>
    <row r="52" ht="18" customHeight="1">
      <c r="O52" s="3"/>
    </row>
    <row r="53" ht="18" customHeight="1">
      <c r="O53" s="3"/>
    </row>
    <row r="54" ht="18" customHeight="1">
      <c r="O54" s="3"/>
    </row>
    <row r="55" ht="18" customHeight="1">
      <c r="O55" s="3"/>
    </row>
    <row r="56" ht="18" customHeight="1">
      <c r="O56" s="3"/>
    </row>
    <row r="57" ht="18" customHeight="1">
      <c r="O57" s="3"/>
    </row>
    <row r="58" ht="18" customHeight="1">
      <c r="O58" s="3"/>
    </row>
    <row r="59" ht="18" customHeight="1">
      <c r="O59" s="3"/>
    </row>
    <row r="60" ht="18" customHeight="1">
      <c r="O60" s="3"/>
    </row>
    <row r="61" ht="18" customHeight="1">
      <c r="O61" s="3"/>
    </row>
    <row r="62" ht="18" customHeight="1">
      <c r="O62" s="3"/>
    </row>
    <row r="63" ht="18" customHeight="1">
      <c r="O63" s="3"/>
    </row>
    <row r="64" ht="18" customHeight="1">
      <c r="O64" s="3"/>
    </row>
    <row r="65" ht="18" customHeight="1">
      <c r="O65" s="3"/>
    </row>
    <row r="66" ht="18" customHeight="1">
      <c r="O66" s="3"/>
    </row>
    <row r="67" ht="18" customHeight="1">
      <c r="O67" s="3"/>
    </row>
    <row r="68" ht="18" customHeight="1">
      <c r="O68" s="3"/>
    </row>
    <row r="69" ht="18" customHeight="1">
      <c r="O69" s="3"/>
    </row>
    <row r="70" ht="18" customHeight="1">
      <c r="O70" s="3"/>
    </row>
    <row r="71" ht="18" customHeight="1">
      <c r="O71" s="3"/>
    </row>
    <row r="72" ht="18" customHeight="1">
      <c r="O72" s="3"/>
    </row>
    <row r="73" ht="18" customHeight="1">
      <c r="O73" s="3"/>
    </row>
    <row r="74" ht="18" customHeight="1">
      <c r="O74" s="3"/>
    </row>
    <row r="75" ht="18" customHeight="1">
      <c r="O75" s="3"/>
    </row>
    <row r="76" ht="18" customHeight="1">
      <c r="O76" s="3"/>
    </row>
    <row r="77" ht="18" customHeight="1">
      <c r="O77" s="3"/>
    </row>
    <row r="78" ht="18" customHeight="1">
      <c r="O78" s="3"/>
    </row>
    <row r="79" ht="18" customHeight="1">
      <c r="O79" s="3"/>
    </row>
    <row r="80" ht="18" customHeight="1">
      <c r="O80" s="3"/>
    </row>
    <row r="81" ht="18" customHeight="1">
      <c r="O81" s="3"/>
    </row>
    <row r="82" ht="18" customHeight="1">
      <c r="O82" s="3"/>
    </row>
    <row r="83" ht="18" customHeight="1">
      <c r="O83" s="3"/>
    </row>
    <row r="84" ht="18" customHeight="1">
      <c r="O84" s="3"/>
    </row>
    <row r="85" ht="18" customHeight="1">
      <c r="O85" s="3"/>
    </row>
    <row r="86" ht="18" customHeight="1">
      <c r="O86" s="3"/>
    </row>
    <row r="87" ht="18" customHeight="1">
      <c r="O87" s="3"/>
    </row>
    <row r="88" ht="18" customHeight="1">
      <c r="O88" s="3"/>
    </row>
    <row r="89" ht="18" customHeight="1">
      <c r="O89" s="3"/>
    </row>
    <row r="90" ht="18" customHeight="1">
      <c r="O90" s="3"/>
    </row>
    <row r="91" ht="18" customHeight="1">
      <c r="O91" s="3"/>
    </row>
    <row r="92" ht="18" customHeight="1">
      <c r="O92" s="3"/>
    </row>
    <row r="93" ht="18" customHeight="1">
      <c r="O93" s="3"/>
    </row>
    <row r="94" ht="18" customHeight="1">
      <c r="O94" s="3"/>
    </row>
    <row r="95" ht="18" customHeight="1">
      <c r="O95" s="3"/>
    </row>
    <row r="96" ht="18" customHeight="1">
      <c r="O96" s="3"/>
    </row>
    <row r="97" ht="18" customHeight="1">
      <c r="O97" s="3"/>
    </row>
    <row r="98" ht="18" customHeight="1">
      <c r="O98" s="3"/>
    </row>
    <row r="99" ht="18" customHeight="1">
      <c r="O99" s="3"/>
    </row>
    <row r="100" ht="18" customHeight="1">
      <c r="O100" s="3"/>
    </row>
    <row r="101" ht="18" customHeight="1">
      <c r="O101" s="3"/>
    </row>
    <row r="102" ht="18" customHeight="1">
      <c r="O102" s="3"/>
    </row>
    <row r="103" ht="18" customHeight="1">
      <c r="O103" s="3"/>
    </row>
    <row r="104" ht="18" customHeight="1">
      <c r="O104" s="3"/>
    </row>
    <row r="105" ht="18" customHeight="1">
      <c r="O105" s="3"/>
    </row>
    <row r="106" ht="18" customHeight="1">
      <c r="O106" s="3"/>
    </row>
    <row r="107" ht="18" customHeight="1">
      <c r="O107" s="3"/>
    </row>
    <row r="108" ht="18" customHeight="1">
      <c r="O108" s="3"/>
    </row>
    <row r="109" ht="18" customHeight="1">
      <c r="O109" s="3"/>
    </row>
    <row r="110" ht="18" customHeight="1">
      <c r="O110" s="3"/>
    </row>
    <row r="111" ht="18" customHeight="1">
      <c r="O111" s="3"/>
    </row>
    <row r="112" ht="18" customHeight="1">
      <c r="O112" s="3"/>
    </row>
    <row r="113" ht="18" customHeight="1">
      <c r="O113" s="3"/>
    </row>
    <row r="114" ht="18" customHeight="1">
      <c r="O114" s="3"/>
    </row>
    <row r="115" ht="18" customHeight="1">
      <c r="O115" s="3"/>
    </row>
    <row r="116" ht="18" customHeight="1">
      <c r="O116" s="3"/>
    </row>
    <row r="117" ht="18" customHeight="1">
      <c r="O117" s="3"/>
    </row>
    <row r="118" ht="18" customHeight="1">
      <c r="O118" s="3"/>
    </row>
    <row r="119" ht="18" customHeight="1">
      <c r="O119" s="3"/>
    </row>
    <row r="120" ht="18" customHeight="1">
      <c r="O120" s="3"/>
    </row>
    <row r="121" ht="18" customHeight="1">
      <c r="O121" s="3"/>
    </row>
    <row r="122" ht="18" customHeight="1">
      <c r="O122" s="3"/>
    </row>
    <row r="123" ht="18" customHeight="1">
      <c r="O123" s="3"/>
    </row>
    <row r="124" ht="18" customHeight="1">
      <c r="O124" s="3"/>
    </row>
    <row r="125" ht="18" customHeight="1">
      <c r="O125" s="3"/>
    </row>
    <row r="126" ht="18" customHeight="1">
      <c r="O126" s="3"/>
    </row>
    <row r="127" ht="18" customHeight="1">
      <c r="O127" s="3"/>
    </row>
    <row r="128" ht="18" customHeight="1">
      <c r="O128" s="3"/>
    </row>
    <row r="129" ht="18" customHeight="1">
      <c r="O129" s="3"/>
    </row>
    <row r="130" ht="18" customHeight="1">
      <c r="O130" s="3"/>
    </row>
    <row r="131" ht="18" customHeight="1">
      <c r="O131" s="3"/>
    </row>
    <row r="132" ht="18" customHeight="1">
      <c r="O132" s="3"/>
    </row>
    <row r="133" ht="18" customHeight="1">
      <c r="O133" s="3"/>
    </row>
    <row r="134" ht="18" customHeight="1">
      <c r="O134" s="3"/>
    </row>
    <row r="135" ht="18" customHeight="1">
      <c r="O135" s="3"/>
    </row>
    <row r="136" ht="18" customHeight="1">
      <c r="O136" s="3"/>
    </row>
    <row r="137" ht="18" customHeight="1">
      <c r="O137" s="3"/>
    </row>
    <row r="138" ht="18" customHeight="1">
      <c r="O138" s="3"/>
    </row>
    <row r="139" ht="18" customHeight="1">
      <c r="O139" s="3"/>
    </row>
    <row r="140" ht="18" customHeight="1">
      <c r="O140" s="3"/>
    </row>
    <row r="141" ht="18" customHeight="1">
      <c r="O141" s="3"/>
    </row>
    <row r="142" ht="18" customHeight="1">
      <c r="O142" s="3"/>
    </row>
    <row r="143" ht="18" customHeight="1">
      <c r="O143" s="3"/>
    </row>
    <row r="144" ht="18" customHeight="1">
      <c r="O144" s="3"/>
    </row>
    <row r="145" ht="18" customHeight="1">
      <c r="O145" s="3"/>
    </row>
    <row r="146" ht="18" customHeight="1">
      <c r="O146" s="3"/>
    </row>
    <row r="147" ht="18" customHeight="1">
      <c r="O147" s="3"/>
    </row>
    <row r="148" ht="18" customHeight="1">
      <c r="O148" s="3"/>
    </row>
    <row r="149" ht="18" customHeight="1">
      <c r="O149" s="3"/>
    </row>
    <row r="150" ht="18" customHeight="1">
      <c r="O150" s="3"/>
    </row>
    <row r="151" ht="18" customHeight="1">
      <c r="O151" s="3"/>
    </row>
    <row r="152" ht="18" customHeight="1">
      <c r="O152" s="3"/>
    </row>
    <row r="153" ht="18" customHeight="1">
      <c r="O153" s="3"/>
    </row>
    <row r="154" ht="18" customHeight="1">
      <c r="O154" s="3"/>
    </row>
    <row r="155" ht="18" customHeight="1">
      <c r="O155" s="3"/>
    </row>
    <row r="156" ht="18" customHeight="1">
      <c r="O156" s="3"/>
    </row>
    <row r="157" ht="18" customHeight="1">
      <c r="O157" s="3"/>
    </row>
    <row r="158" ht="18" customHeight="1">
      <c r="O158" s="3"/>
    </row>
    <row r="159" ht="18" customHeight="1">
      <c r="O159" s="3"/>
    </row>
    <row r="160" ht="18" customHeight="1">
      <c r="O160" s="3"/>
    </row>
    <row r="161" ht="18" customHeight="1">
      <c r="O161" s="3"/>
    </row>
    <row r="162" ht="18" customHeight="1">
      <c r="O162" s="3"/>
    </row>
    <row r="163" ht="18" customHeight="1">
      <c r="O163" s="3"/>
    </row>
    <row r="164" ht="18" customHeight="1">
      <c r="O164" s="3"/>
    </row>
    <row r="165" ht="18" customHeight="1">
      <c r="O165" s="3"/>
    </row>
    <row r="166" ht="18" customHeight="1">
      <c r="O166" s="3"/>
    </row>
    <row r="167" ht="18" customHeight="1">
      <c r="O167" s="3"/>
    </row>
    <row r="168" ht="18" customHeight="1">
      <c r="O168" s="3"/>
    </row>
    <row r="169" ht="18" customHeight="1">
      <c r="O169" s="3"/>
    </row>
    <row r="170" ht="18" customHeight="1">
      <c r="O170" s="3"/>
    </row>
    <row r="171" ht="18" customHeight="1">
      <c r="O171" s="3"/>
    </row>
    <row r="172" ht="18" customHeight="1">
      <c r="O172" s="3"/>
    </row>
    <row r="173" ht="18" customHeight="1">
      <c r="O173" s="3"/>
    </row>
    <row r="174" ht="18" customHeight="1">
      <c r="O174" s="3"/>
    </row>
    <row r="175" ht="18" customHeight="1">
      <c r="O175" s="3"/>
    </row>
    <row r="176" ht="18" customHeight="1">
      <c r="O176" s="3"/>
    </row>
    <row r="177" ht="18" customHeight="1">
      <c r="O177" s="3"/>
    </row>
    <row r="178" ht="18" customHeight="1">
      <c r="O178" s="3"/>
    </row>
    <row r="179" ht="18" customHeight="1">
      <c r="O179" s="3"/>
    </row>
    <row r="180" ht="18" customHeight="1">
      <c r="O180" s="3"/>
    </row>
    <row r="181" ht="18" customHeight="1">
      <c r="O181" s="3"/>
    </row>
    <row r="182" ht="18" customHeight="1">
      <c r="O182" s="3"/>
    </row>
    <row r="183" ht="18" customHeight="1">
      <c r="O183" s="3"/>
    </row>
    <row r="184" ht="18" customHeight="1">
      <c r="O184" s="3"/>
    </row>
    <row r="185" ht="18" customHeight="1">
      <c r="O185" s="3"/>
    </row>
    <row r="186" ht="18" customHeight="1">
      <c r="O186" s="3"/>
    </row>
    <row r="187" ht="18" customHeight="1">
      <c r="O187" s="3"/>
    </row>
    <row r="188" ht="18" customHeight="1">
      <c r="O188" s="3"/>
    </row>
    <row r="189" ht="18" customHeight="1">
      <c r="O189" s="3"/>
    </row>
    <row r="190" ht="18" customHeight="1">
      <c r="O190" s="3"/>
    </row>
    <row r="191" ht="18" customHeight="1">
      <c r="O191" s="3"/>
    </row>
    <row r="192" ht="18" customHeight="1">
      <c r="O192" s="3"/>
    </row>
    <row r="193" ht="18" customHeight="1">
      <c r="O193" s="3"/>
    </row>
    <row r="194" ht="18" customHeight="1">
      <c r="O194" s="3"/>
    </row>
    <row r="195" ht="18" customHeight="1">
      <c r="O195" s="3"/>
    </row>
    <row r="196" ht="18" customHeight="1">
      <c r="O196" s="3"/>
    </row>
    <row r="197" ht="18" customHeight="1">
      <c r="O197" s="3"/>
    </row>
    <row r="198" ht="18" customHeight="1">
      <c r="O198" s="3"/>
    </row>
    <row r="199" ht="18" customHeight="1">
      <c r="O199" s="3"/>
    </row>
    <row r="200" ht="18" customHeight="1">
      <c r="O200" s="3"/>
    </row>
    <row r="201" ht="18" customHeight="1">
      <c r="O201" s="3"/>
    </row>
    <row r="202" ht="18" customHeight="1">
      <c r="O202" s="3"/>
    </row>
    <row r="203" ht="18" customHeight="1">
      <c r="O203" s="3"/>
    </row>
    <row r="204" ht="18" customHeight="1">
      <c r="O204" s="3"/>
    </row>
    <row r="205" ht="18" customHeight="1">
      <c r="O205" s="3"/>
    </row>
    <row r="206" ht="18" customHeight="1">
      <c r="O206" s="3"/>
    </row>
    <row r="207" ht="18" customHeight="1">
      <c r="O207" s="3"/>
    </row>
    <row r="208" ht="18" customHeight="1">
      <c r="O208" s="3"/>
    </row>
    <row r="209" ht="18" customHeight="1">
      <c r="O209" s="3"/>
    </row>
    <row r="210" ht="18" customHeight="1">
      <c r="O210" s="3"/>
    </row>
    <row r="211" ht="18" customHeight="1">
      <c r="O211" s="3"/>
    </row>
    <row r="212" ht="18" customHeight="1">
      <c r="O212" s="3"/>
    </row>
    <row r="213" ht="18" customHeight="1">
      <c r="O213" s="3"/>
    </row>
    <row r="214" ht="18" customHeight="1">
      <c r="O214" s="3"/>
    </row>
    <row r="215" ht="18" customHeight="1">
      <c r="O215" s="3"/>
    </row>
    <row r="216" ht="18" customHeight="1">
      <c r="O216" s="3"/>
    </row>
    <row r="217" ht="18" customHeight="1">
      <c r="O217" s="3"/>
    </row>
    <row r="218" ht="18" customHeight="1">
      <c r="O218" s="3"/>
    </row>
    <row r="219" ht="18" customHeight="1">
      <c r="O219" s="3"/>
    </row>
    <row r="220" ht="18" customHeight="1">
      <c r="O220" s="3"/>
    </row>
    <row r="221" ht="18" customHeight="1">
      <c r="O221" s="3"/>
    </row>
    <row r="222" ht="18" customHeight="1">
      <c r="O222" s="3"/>
    </row>
    <row r="223" ht="18" customHeight="1">
      <c r="O223" s="3"/>
    </row>
    <row r="224" ht="18" customHeight="1">
      <c r="O224" s="3"/>
    </row>
    <row r="225" ht="18" customHeight="1">
      <c r="O225" s="3"/>
    </row>
    <row r="226" ht="18" customHeight="1">
      <c r="O226" s="3"/>
    </row>
    <row r="227" ht="18" customHeight="1">
      <c r="O227" s="3"/>
    </row>
    <row r="228" ht="18" customHeight="1">
      <c r="O228" s="3"/>
    </row>
    <row r="229" ht="18" customHeight="1">
      <c r="O229" s="3"/>
    </row>
    <row r="230" ht="18" customHeight="1">
      <c r="O230" s="3"/>
    </row>
    <row r="231" ht="18" customHeight="1">
      <c r="O231" s="3"/>
    </row>
    <row r="232" ht="18" customHeight="1">
      <c r="O232" s="3"/>
    </row>
    <row r="233" ht="18" customHeight="1">
      <c r="O233" s="3"/>
    </row>
    <row r="234" ht="18" customHeight="1">
      <c r="O234" s="3"/>
    </row>
    <row r="235" ht="18" customHeight="1">
      <c r="O235" s="3"/>
    </row>
    <row r="236" ht="18" customHeight="1">
      <c r="O236" s="3"/>
    </row>
    <row r="237" ht="18" customHeight="1">
      <c r="O237" s="3"/>
    </row>
    <row r="238" ht="18" customHeight="1">
      <c r="O238" s="3"/>
    </row>
    <row r="239" ht="18" customHeight="1">
      <c r="O239" s="3"/>
    </row>
    <row r="240" ht="18" customHeight="1">
      <c r="O240" s="3"/>
    </row>
    <row r="241" ht="18" customHeight="1">
      <c r="O241" s="3"/>
    </row>
    <row r="242" ht="18" customHeight="1">
      <c r="O242" s="3"/>
    </row>
    <row r="243" ht="18" customHeight="1">
      <c r="O243" s="3"/>
    </row>
    <row r="244" ht="18" customHeight="1">
      <c r="O244" s="3"/>
    </row>
    <row r="245" ht="18" customHeight="1">
      <c r="O245" s="3"/>
    </row>
    <row r="246" ht="18" customHeight="1">
      <c r="O246" s="3"/>
    </row>
    <row r="247" ht="18" customHeight="1">
      <c r="O247" s="3"/>
    </row>
    <row r="248" ht="18" customHeight="1">
      <c r="O248" s="3"/>
    </row>
    <row r="249" ht="18" customHeight="1">
      <c r="O249" s="3"/>
    </row>
    <row r="250" ht="18" customHeight="1">
      <c r="O250" s="3"/>
    </row>
    <row r="251" ht="18" customHeight="1">
      <c r="O251" s="3"/>
    </row>
    <row r="252" ht="18" customHeight="1">
      <c r="O252" s="3"/>
    </row>
    <row r="253" ht="18" customHeight="1">
      <c r="O253" s="3"/>
    </row>
    <row r="254" ht="18" customHeight="1">
      <c r="O254" s="3"/>
    </row>
    <row r="255" ht="18" customHeight="1">
      <c r="O255" s="3"/>
    </row>
    <row r="256" ht="18" customHeight="1">
      <c r="O256" s="3"/>
    </row>
    <row r="257" ht="18" customHeight="1">
      <c r="O257" s="3"/>
    </row>
    <row r="258" ht="18" customHeight="1">
      <c r="O258" s="3"/>
    </row>
    <row r="259" ht="18" customHeight="1">
      <c r="O259" s="3"/>
    </row>
    <row r="260" ht="18" customHeight="1">
      <c r="O260" s="3"/>
    </row>
    <row r="261" ht="18" customHeight="1">
      <c r="O261" s="3"/>
    </row>
    <row r="262" ht="18" customHeight="1">
      <c r="O262" s="3"/>
    </row>
    <row r="263" ht="18" customHeight="1">
      <c r="O263" s="3"/>
    </row>
    <row r="264" ht="18" customHeight="1">
      <c r="O264" s="3"/>
    </row>
    <row r="265" ht="18" customHeight="1">
      <c r="O265" s="3"/>
    </row>
    <row r="266" ht="18" customHeight="1">
      <c r="O266" s="3"/>
    </row>
    <row r="267" ht="18" customHeight="1">
      <c r="O267" s="3"/>
    </row>
    <row r="268" ht="18" customHeight="1">
      <c r="O268" s="3"/>
    </row>
    <row r="269" ht="18" customHeight="1">
      <c r="O269" s="3"/>
    </row>
    <row r="270" ht="18" customHeight="1">
      <c r="O270" s="3"/>
    </row>
    <row r="271" ht="18" customHeight="1">
      <c r="O271" s="3"/>
    </row>
    <row r="272" ht="18" customHeight="1">
      <c r="O272" s="3"/>
    </row>
    <row r="273" ht="18" customHeight="1">
      <c r="O273" s="3"/>
    </row>
    <row r="274" ht="18" customHeight="1">
      <c r="O274" s="3"/>
    </row>
    <row r="275" ht="18" customHeight="1">
      <c r="O275" s="3"/>
    </row>
    <row r="276" ht="18" customHeight="1">
      <c r="O276" s="3"/>
    </row>
    <row r="277" ht="18" customHeight="1">
      <c r="O277" s="3"/>
    </row>
    <row r="278" ht="18" customHeight="1">
      <c r="O278" s="3"/>
    </row>
    <row r="279" ht="18" customHeight="1">
      <c r="O279" s="3"/>
    </row>
    <row r="280" ht="18" customHeight="1">
      <c r="O280" s="3"/>
    </row>
    <row r="281" ht="18" customHeight="1">
      <c r="O281" s="3"/>
    </row>
    <row r="282" ht="18" customHeight="1">
      <c r="O282" s="3"/>
    </row>
    <row r="283" ht="18" customHeight="1">
      <c r="O283" s="3"/>
    </row>
    <row r="284" ht="18" customHeight="1">
      <c r="O284" s="3"/>
    </row>
    <row r="285" ht="18" customHeight="1">
      <c r="O285" s="3"/>
    </row>
    <row r="286" ht="18" customHeight="1">
      <c r="O286" s="3"/>
    </row>
    <row r="287" ht="18" customHeight="1">
      <c r="O287" s="3"/>
    </row>
    <row r="288" ht="18" customHeight="1">
      <c r="O288" s="3"/>
    </row>
    <row r="289" ht="18" customHeight="1">
      <c r="O289" s="3"/>
    </row>
    <row r="290" ht="18" customHeight="1">
      <c r="O290" s="3"/>
    </row>
    <row r="291" ht="18" customHeight="1">
      <c r="O291" s="3"/>
    </row>
    <row r="292" ht="18" customHeight="1">
      <c r="O292" s="3"/>
    </row>
    <row r="293" ht="18" customHeight="1">
      <c r="O293" s="3"/>
    </row>
    <row r="294" ht="18" customHeight="1">
      <c r="O294" s="3"/>
    </row>
    <row r="295" ht="18" customHeight="1">
      <c r="O295" s="3"/>
    </row>
    <row r="296" ht="18" customHeight="1">
      <c r="O296" s="3"/>
    </row>
    <row r="297" ht="18" customHeight="1">
      <c r="O297" s="3"/>
    </row>
    <row r="298" ht="18" customHeight="1">
      <c r="O298" s="3"/>
    </row>
    <row r="299" ht="18" customHeight="1">
      <c r="O299" s="3"/>
    </row>
    <row r="300" ht="18" customHeight="1">
      <c r="O300" s="3"/>
    </row>
    <row r="301" ht="18" customHeight="1">
      <c r="O301" s="3"/>
    </row>
    <row r="302" ht="18" customHeight="1">
      <c r="O302" s="3"/>
    </row>
    <row r="303" ht="18" customHeight="1">
      <c r="O303" s="3"/>
    </row>
    <row r="304" ht="18" customHeight="1">
      <c r="O304" s="3"/>
    </row>
    <row r="305" ht="18" customHeight="1">
      <c r="O305" s="3"/>
    </row>
    <row r="306" ht="18" customHeight="1">
      <c r="O306" s="3"/>
    </row>
    <row r="307" ht="18" customHeight="1">
      <c r="O307" s="3"/>
    </row>
    <row r="308" ht="18" customHeight="1">
      <c r="O308" s="3"/>
    </row>
    <row r="309" ht="18" customHeight="1">
      <c r="O309" s="3"/>
    </row>
    <row r="310" ht="18" customHeight="1">
      <c r="O310" s="3"/>
    </row>
    <row r="311" ht="18" customHeight="1">
      <c r="O311" s="3"/>
    </row>
    <row r="312" ht="18" customHeight="1">
      <c r="O312" s="3"/>
    </row>
    <row r="313" ht="18" customHeight="1">
      <c r="O313" s="3"/>
    </row>
    <row r="314" ht="18" customHeight="1">
      <c r="O314" s="3"/>
    </row>
    <row r="315" ht="18" customHeight="1">
      <c r="O315" s="3"/>
    </row>
    <row r="316" ht="18" customHeight="1">
      <c r="O316" s="3"/>
    </row>
    <row r="317" ht="18" customHeight="1">
      <c r="O317" s="3"/>
    </row>
    <row r="318" ht="18" customHeight="1">
      <c r="O318" s="3"/>
    </row>
    <row r="319" ht="18" customHeight="1">
      <c r="O319" s="3"/>
    </row>
    <row r="320" ht="18" customHeight="1">
      <c r="O320" s="3"/>
    </row>
    <row r="321" ht="18" customHeight="1">
      <c r="O321" s="3"/>
    </row>
    <row r="322" ht="18" customHeight="1">
      <c r="O322" s="3"/>
    </row>
    <row r="323" ht="18" customHeight="1">
      <c r="O323" s="3"/>
    </row>
    <row r="324" ht="18" customHeight="1">
      <c r="O324" s="3"/>
    </row>
    <row r="325" ht="18" customHeight="1">
      <c r="O325" s="3"/>
    </row>
    <row r="326" ht="18" customHeight="1">
      <c r="O326" s="3"/>
    </row>
    <row r="327" ht="18" customHeight="1">
      <c r="O327" s="3"/>
    </row>
    <row r="328" ht="18" customHeight="1">
      <c r="O328" s="3"/>
    </row>
    <row r="329" ht="18" customHeight="1">
      <c r="O329" s="3"/>
    </row>
    <row r="330" ht="18" customHeight="1">
      <c r="O330" s="3"/>
    </row>
    <row r="331" ht="18" customHeight="1">
      <c r="O331" s="3"/>
    </row>
    <row r="332" ht="18" customHeight="1">
      <c r="O332" s="3"/>
    </row>
    <row r="333" ht="18" customHeight="1">
      <c r="O333" s="3"/>
    </row>
    <row r="334" ht="18" customHeight="1">
      <c r="O334" s="3"/>
    </row>
    <row r="335" ht="18" customHeight="1">
      <c r="O335" s="3"/>
    </row>
    <row r="336" ht="18" customHeight="1">
      <c r="O336" s="3"/>
    </row>
    <row r="337" ht="18" customHeight="1">
      <c r="O337" s="3"/>
    </row>
    <row r="338" ht="18" customHeight="1">
      <c r="O338" s="3"/>
    </row>
    <row r="339" ht="18" customHeight="1">
      <c r="O339" s="3"/>
    </row>
    <row r="340" ht="18" customHeight="1">
      <c r="O340" s="3"/>
    </row>
    <row r="341" ht="18" customHeight="1">
      <c r="O341" s="3"/>
    </row>
    <row r="342" ht="18" customHeight="1">
      <c r="O342" s="3"/>
    </row>
    <row r="343" ht="18" customHeight="1">
      <c r="O343" s="3"/>
    </row>
    <row r="344" ht="18" customHeight="1">
      <c r="O344" s="3"/>
    </row>
    <row r="345" ht="18" customHeight="1">
      <c r="O345" s="3"/>
    </row>
    <row r="346" ht="18" customHeight="1">
      <c r="O346" s="3"/>
    </row>
    <row r="347" ht="18" customHeight="1">
      <c r="O347" s="3"/>
    </row>
    <row r="348" ht="18" customHeight="1">
      <c r="O348" s="3"/>
    </row>
    <row r="349" ht="18" customHeight="1">
      <c r="O349" s="3"/>
    </row>
    <row r="350" ht="18" customHeight="1">
      <c r="O350" s="3"/>
    </row>
    <row r="351" ht="18" customHeight="1">
      <c r="O351" s="3"/>
    </row>
    <row r="352" ht="18" customHeight="1">
      <c r="O352" s="3"/>
    </row>
    <row r="353" ht="18" customHeight="1">
      <c r="O353" s="3"/>
    </row>
    <row r="354" ht="18" customHeight="1">
      <c r="O354" s="3"/>
    </row>
    <row r="355" ht="18" customHeight="1">
      <c r="O355" s="3"/>
    </row>
    <row r="356" ht="18" customHeight="1">
      <c r="O356" s="3"/>
    </row>
    <row r="357" ht="18" customHeight="1">
      <c r="O357" s="3"/>
    </row>
    <row r="358" ht="18" customHeight="1">
      <c r="O358" s="3"/>
    </row>
    <row r="359" ht="18" customHeight="1">
      <c r="O359" s="3"/>
    </row>
    <row r="360" ht="18" customHeight="1">
      <c r="O360" s="3"/>
    </row>
    <row r="361" ht="18" customHeight="1">
      <c r="O361" s="3"/>
    </row>
    <row r="362" ht="18" customHeight="1">
      <c r="O362" s="3"/>
    </row>
    <row r="363" ht="18" customHeight="1">
      <c r="O363" s="3"/>
    </row>
    <row r="364" ht="18" customHeight="1">
      <c r="O364" s="3"/>
    </row>
    <row r="365" ht="18" customHeight="1">
      <c r="O365" s="3"/>
    </row>
    <row r="366" ht="18" customHeight="1">
      <c r="O366" s="3"/>
    </row>
    <row r="367" ht="18" customHeight="1">
      <c r="O367" s="3"/>
    </row>
    <row r="368" ht="18" customHeight="1">
      <c r="O368" s="3"/>
    </row>
    <row r="369" ht="18" customHeight="1">
      <c r="O369" s="3"/>
    </row>
    <row r="370" ht="18" customHeight="1">
      <c r="O370" s="3"/>
    </row>
    <row r="371" ht="18" customHeight="1">
      <c r="O371" s="3"/>
    </row>
    <row r="372" ht="18" customHeight="1">
      <c r="O372" s="3"/>
    </row>
    <row r="373" ht="18" customHeight="1">
      <c r="O373" s="3"/>
    </row>
    <row r="374" ht="18" customHeight="1">
      <c r="O374" s="3"/>
    </row>
    <row r="375" ht="18" customHeight="1">
      <c r="O375" s="3"/>
    </row>
    <row r="376" ht="18" customHeight="1">
      <c r="O376" s="3"/>
    </row>
    <row r="377" ht="18" customHeight="1">
      <c r="O377" s="3"/>
    </row>
    <row r="378" ht="18" customHeight="1">
      <c r="O378" s="3"/>
    </row>
    <row r="379" ht="18" customHeight="1">
      <c r="O379" s="3"/>
    </row>
    <row r="380" ht="18" customHeight="1">
      <c r="O380" s="3"/>
    </row>
    <row r="381" ht="18" customHeight="1">
      <c r="O381" s="3"/>
    </row>
    <row r="382" ht="18" customHeight="1">
      <c r="O382" s="3"/>
    </row>
    <row r="383" ht="18" customHeight="1">
      <c r="O383" s="3"/>
    </row>
    <row r="384" ht="18" customHeight="1">
      <c r="O384" s="3"/>
    </row>
    <row r="385" ht="18" customHeight="1">
      <c r="O385" s="3"/>
    </row>
    <row r="386" ht="18" customHeight="1">
      <c r="O386" s="3"/>
    </row>
    <row r="387" ht="18" customHeight="1">
      <c r="O387" s="3"/>
    </row>
    <row r="388" ht="18" customHeight="1">
      <c r="O388" s="3"/>
    </row>
    <row r="389" ht="18" customHeight="1">
      <c r="O389" s="3"/>
    </row>
    <row r="390" ht="18" customHeight="1">
      <c r="O390" s="3"/>
    </row>
    <row r="391" ht="18" customHeight="1">
      <c r="O391" s="3"/>
    </row>
    <row r="392" ht="18" customHeight="1">
      <c r="O392" s="3"/>
    </row>
    <row r="393" ht="18" customHeight="1">
      <c r="O393" s="3"/>
    </row>
    <row r="394" ht="18" customHeight="1">
      <c r="O394" s="3"/>
    </row>
    <row r="395" ht="18" customHeight="1">
      <c r="O395" s="3"/>
    </row>
    <row r="396" ht="18" customHeight="1">
      <c r="O396" s="3"/>
    </row>
    <row r="397" ht="18" customHeight="1">
      <c r="O397" s="3"/>
    </row>
    <row r="398" ht="18" customHeight="1">
      <c r="O398" s="3"/>
    </row>
    <row r="399" ht="18" customHeight="1">
      <c r="O399" s="3"/>
    </row>
    <row r="400" ht="18" customHeight="1">
      <c r="O400" s="3"/>
    </row>
    <row r="401" ht="18" customHeight="1">
      <c r="O401" s="3"/>
    </row>
    <row r="402" ht="18" customHeight="1">
      <c r="O402" s="3"/>
    </row>
    <row r="403" ht="18" customHeight="1">
      <c r="O403" s="3"/>
    </row>
    <row r="404" ht="18" customHeight="1">
      <c r="O404" s="3"/>
    </row>
    <row r="405" ht="18" customHeight="1">
      <c r="O405" s="3"/>
    </row>
    <row r="406" ht="18" customHeight="1">
      <c r="O406" s="3"/>
    </row>
    <row r="407" ht="18" customHeight="1">
      <c r="O407" s="3"/>
    </row>
    <row r="408" ht="18" customHeight="1">
      <c r="O408" s="3"/>
    </row>
    <row r="409" ht="18" customHeight="1">
      <c r="O409" s="3"/>
    </row>
    <row r="410" ht="18" customHeight="1">
      <c r="O410" s="3"/>
    </row>
    <row r="411" ht="18" customHeight="1">
      <c r="O411" s="3"/>
    </row>
    <row r="412" ht="18" customHeight="1">
      <c r="O412" s="3"/>
    </row>
    <row r="413" ht="18" customHeight="1">
      <c r="O413" s="3"/>
    </row>
    <row r="414" ht="18" customHeight="1">
      <c r="O414" s="3"/>
    </row>
    <row r="415" ht="18" customHeight="1">
      <c r="O415" s="3"/>
    </row>
    <row r="416" ht="18" customHeight="1">
      <c r="O416" s="3"/>
    </row>
    <row r="417" ht="18" customHeight="1">
      <c r="O417" s="3"/>
    </row>
    <row r="418" ht="18" customHeight="1">
      <c r="O418" s="3"/>
    </row>
    <row r="419" ht="18" customHeight="1">
      <c r="O419" s="3"/>
    </row>
    <row r="420" ht="18" customHeight="1">
      <c r="O420" s="3"/>
    </row>
    <row r="421" ht="18" customHeight="1">
      <c r="O421" s="3"/>
    </row>
    <row r="422" ht="18" customHeight="1">
      <c r="O422" s="3"/>
    </row>
    <row r="423" ht="18" customHeight="1">
      <c r="O423" s="3"/>
    </row>
    <row r="424" ht="18" customHeight="1">
      <c r="O424" s="3"/>
    </row>
    <row r="425" ht="18" customHeight="1">
      <c r="O425" s="3"/>
    </row>
    <row r="426" ht="18" customHeight="1">
      <c r="O426" s="3"/>
    </row>
    <row r="427" ht="18" customHeight="1">
      <c r="O427" s="3"/>
    </row>
    <row r="428" ht="18" customHeight="1">
      <c r="O428" s="3"/>
    </row>
    <row r="429" ht="18" customHeight="1">
      <c r="O429" s="3"/>
    </row>
    <row r="430" ht="18" customHeight="1">
      <c r="O430" s="3"/>
    </row>
    <row r="431" ht="18" customHeight="1">
      <c r="O431" s="3"/>
    </row>
    <row r="432" ht="18" customHeight="1">
      <c r="O432" s="3"/>
    </row>
    <row r="433" ht="18" customHeight="1">
      <c r="O433" s="3"/>
    </row>
    <row r="434" ht="18" customHeight="1">
      <c r="O434" s="3"/>
    </row>
    <row r="435" ht="18" customHeight="1">
      <c r="O435" s="3"/>
    </row>
    <row r="436" ht="18" customHeight="1">
      <c r="O436" s="3"/>
    </row>
    <row r="437" ht="18" customHeight="1">
      <c r="O437" s="3"/>
    </row>
    <row r="438" ht="18" customHeight="1">
      <c r="O438" s="3"/>
    </row>
    <row r="439" ht="18" customHeight="1">
      <c r="O439" s="3"/>
    </row>
    <row r="440" ht="18" customHeight="1">
      <c r="O440" s="3"/>
    </row>
    <row r="441" ht="18" customHeight="1">
      <c r="O441" s="3"/>
    </row>
    <row r="442" ht="18" customHeight="1">
      <c r="O442" s="3"/>
    </row>
    <row r="443" ht="18" customHeight="1">
      <c r="O443" s="3"/>
    </row>
    <row r="444" ht="18" customHeight="1">
      <c r="O444" s="3"/>
    </row>
    <row r="445" ht="18" customHeight="1">
      <c r="O445" s="3"/>
    </row>
    <row r="446" ht="18" customHeight="1">
      <c r="O446" s="3"/>
    </row>
    <row r="447" ht="18" customHeight="1">
      <c r="O447" s="3"/>
    </row>
    <row r="448" ht="18" customHeight="1">
      <c r="O448" s="3"/>
    </row>
    <row r="449" ht="18" customHeight="1">
      <c r="O449" s="3"/>
    </row>
    <row r="450" ht="18" customHeight="1">
      <c r="O450" s="3"/>
    </row>
    <row r="451" ht="18" customHeight="1">
      <c r="O451" s="3"/>
    </row>
    <row r="452" ht="18" customHeight="1">
      <c r="O452" s="3"/>
    </row>
    <row r="453" ht="18" customHeight="1">
      <c r="O453" s="3"/>
    </row>
    <row r="454" ht="18" customHeight="1">
      <c r="O454" s="3"/>
    </row>
    <row r="455" ht="18" customHeight="1">
      <c r="O455" s="3"/>
    </row>
    <row r="456" ht="18" customHeight="1">
      <c r="O456" s="3"/>
    </row>
    <row r="457" ht="18" customHeight="1">
      <c r="O457" s="3"/>
    </row>
    <row r="458" ht="18" customHeight="1">
      <c r="O458" s="3"/>
    </row>
    <row r="459" ht="18" customHeight="1">
      <c r="O459" s="3"/>
    </row>
    <row r="460" ht="18" customHeight="1">
      <c r="O460" s="3"/>
    </row>
    <row r="461" ht="18" customHeight="1">
      <c r="O461" s="3"/>
    </row>
    <row r="462" ht="18" customHeight="1">
      <c r="O462" s="3"/>
    </row>
    <row r="463" ht="18" customHeight="1">
      <c r="O463" s="3"/>
    </row>
    <row r="464" ht="18" customHeight="1">
      <c r="O464" s="3"/>
    </row>
    <row r="465" ht="18" customHeight="1">
      <c r="O465" s="3"/>
    </row>
    <row r="466" ht="18" customHeight="1">
      <c r="O466" s="3"/>
    </row>
    <row r="467" ht="18" customHeight="1">
      <c r="O467" s="3"/>
    </row>
    <row r="468" ht="18" customHeight="1">
      <c r="O468" s="3"/>
    </row>
    <row r="469" ht="18" customHeight="1">
      <c r="O469" s="3"/>
    </row>
    <row r="470" ht="18" customHeight="1">
      <c r="O470" s="3"/>
    </row>
    <row r="471" ht="18" customHeight="1">
      <c r="O471" s="3"/>
    </row>
    <row r="472" ht="18" customHeight="1">
      <c r="O472" s="3"/>
    </row>
    <row r="473" ht="18" customHeight="1">
      <c r="O473" s="3"/>
    </row>
    <row r="474" ht="18" customHeight="1">
      <c r="O474" s="3"/>
    </row>
    <row r="475" ht="18" customHeight="1">
      <c r="O475" s="3"/>
    </row>
    <row r="476" ht="18" customHeight="1">
      <c r="O476" s="3"/>
    </row>
    <row r="477" ht="18" customHeight="1">
      <c r="O477" s="3"/>
    </row>
    <row r="478" ht="18" customHeight="1">
      <c r="O478" s="3"/>
    </row>
    <row r="479" ht="18" customHeight="1">
      <c r="O479" s="3"/>
    </row>
    <row r="480" ht="18" customHeight="1">
      <c r="O480" s="3"/>
    </row>
    <row r="481" ht="18" customHeight="1">
      <c r="O481" s="3"/>
    </row>
    <row r="482" ht="18" customHeight="1">
      <c r="O482" s="3"/>
    </row>
    <row r="483" ht="18" customHeight="1">
      <c r="O483" s="3"/>
    </row>
    <row r="484" ht="18" customHeight="1">
      <c r="O484" s="3"/>
    </row>
    <row r="485" ht="18" customHeight="1">
      <c r="O485" s="3"/>
    </row>
    <row r="486" ht="18" customHeight="1">
      <c r="O486" s="3"/>
    </row>
    <row r="487" ht="18" customHeight="1">
      <c r="O487" s="3"/>
    </row>
    <row r="488" ht="18" customHeight="1">
      <c r="O488" s="3"/>
    </row>
    <row r="489" ht="18" customHeight="1">
      <c r="O489" s="3"/>
    </row>
    <row r="490" ht="18" customHeight="1">
      <c r="O490" s="3"/>
    </row>
    <row r="491" ht="18" customHeight="1">
      <c r="O491" s="3"/>
    </row>
    <row r="492" ht="18" customHeight="1">
      <c r="O492" s="3"/>
    </row>
    <row r="493" ht="18" customHeight="1">
      <c r="O493" s="3"/>
    </row>
    <row r="494" ht="18" customHeight="1">
      <c r="O494" s="3"/>
    </row>
    <row r="495" ht="18" customHeight="1">
      <c r="O495" s="3"/>
    </row>
    <row r="496" ht="18" customHeight="1">
      <c r="O496" s="3"/>
    </row>
    <row r="497" ht="18" customHeight="1">
      <c r="O497" s="3"/>
    </row>
    <row r="498" ht="18" customHeight="1">
      <c r="O498" s="3"/>
    </row>
    <row r="499" ht="18" customHeight="1">
      <c r="O499" s="3"/>
    </row>
    <row r="500" ht="18" customHeight="1">
      <c r="O500" s="3"/>
    </row>
    <row r="501" ht="18" customHeight="1">
      <c r="O501" s="3"/>
    </row>
    <row r="502" ht="18" customHeight="1">
      <c r="O502" s="3"/>
    </row>
    <row r="503" ht="18" customHeight="1">
      <c r="O503" s="3"/>
    </row>
    <row r="504" ht="18" customHeight="1">
      <c r="O504" s="3"/>
    </row>
    <row r="505" ht="18" customHeight="1">
      <c r="O505" s="3"/>
    </row>
    <row r="506" ht="18" customHeight="1">
      <c r="O506" s="3"/>
    </row>
    <row r="507" ht="18" customHeight="1">
      <c r="O507" s="3"/>
    </row>
    <row r="508" ht="18" customHeight="1">
      <c r="O508" s="3"/>
    </row>
    <row r="509" ht="18" customHeight="1">
      <c r="O509" s="3"/>
    </row>
    <row r="510" ht="18" customHeight="1">
      <c r="O510" s="3"/>
    </row>
    <row r="511" ht="18" customHeight="1">
      <c r="O511" s="3"/>
    </row>
    <row r="512" ht="18" customHeight="1">
      <c r="O512" s="3"/>
    </row>
    <row r="513" ht="18" customHeight="1">
      <c r="O513" s="3"/>
    </row>
    <row r="514" ht="18" customHeight="1">
      <c r="O514" s="3"/>
    </row>
    <row r="515" ht="18" customHeight="1">
      <c r="O515" s="3"/>
    </row>
    <row r="516" ht="18" customHeight="1">
      <c r="O516" s="3"/>
    </row>
    <row r="517" ht="18" customHeight="1">
      <c r="O517" s="3"/>
    </row>
    <row r="518" ht="18" customHeight="1">
      <c r="O518" s="3"/>
    </row>
    <row r="519" ht="18" customHeight="1">
      <c r="O519" s="3"/>
    </row>
    <row r="520" ht="18" customHeight="1">
      <c r="O520" s="3"/>
    </row>
    <row r="521" ht="18" customHeight="1">
      <c r="O521" s="3"/>
    </row>
    <row r="522" ht="18" customHeight="1">
      <c r="O522" s="3"/>
    </row>
    <row r="523" ht="18" customHeight="1">
      <c r="O523" s="3"/>
    </row>
    <row r="524" ht="18" customHeight="1">
      <c r="O524" s="3"/>
    </row>
    <row r="525" ht="18" customHeight="1">
      <c r="O525" s="3"/>
    </row>
    <row r="526" ht="18" customHeight="1">
      <c r="O526" s="3"/>
    </row>
    <row r="527" ht="18" customHeight="1">
      <c r="O527" s="3"/>
    </row>
    <row r="528" ht="18" customHeight="1">
      <c r="O528" s="3"/>
    </row>
    <row r="529" ht="18" customHeight="1">
      <c r="O529" s="3"/>
    </row>
    <row r="530" ht="18" customHeight="1">
      <c r="O530" s="3"/>
    </row>
    <row r="531" ht="18" customHeight="1">
      <c r="O531" s="3"/>
    </row>
    <row r="532" ht="18" customHeight="1">
      <c r="O532" s="3"/>
    </row>
    <row r="533" ht="18" customHeight="1">
      <c r="O533" s="3"/>
    </row>
    <row r="534" ht="18" customHeight="1">
      <c r="O534" s="3"/>
    </row>
    <row r="535" ht="18" customHeight="1">
      <c r="O535" s="3"/>
    </row>
    <row r="536" ht="18" customHeight="1">
      <c r="O536" s="3"/>
    </row>
    <row r="537" ht="18" customHeight="1">
      <c r="O537" s="3"/>
    </row>
    <row r="538" ht="18" customHeight="1">
      <c r="O538" s="3"/>
    </row>
    <row r="539" ht="18" customHeight="1">
      <c r="O539" s="3"/>
    </row>
    <row r="540" ht="18" customHeight="1">
      <c r="O540" s="3"/>
    </row>
    <row r="541" ht="18" customHeight="1">
      <c r="O541" s="3"/>
    </row>
    <row r="542" ht="18" customHeight="1">
      <c r="O542" s="3"/>
    </row>
    <row r="543" ht="18" customHeight="1">
      <c r="O543" s="3"/>
    </row>
    <row r="544" ht="18" customHeight="1">
      <c r="O544" s="3"/>
    </row>
    <row r="545" ht="18" customHeight="1">
      <c r="O545" s="3"/>
    </row>
    <row r="546" ht="18" customHeight="1">
      <c r="O546" s="3"/>
    </row>
    <row r="547" ht="18" customHeight="1">
      <c r="O547" s="3"/>
    </row>
    <row r="548" ht="18" customHeight="1">
      <c r="O548" s="3"/>
    </row>
    <row r="549" ht="18" customHeight="1">
      <c r="O549" s="3"/>
    </row>
    <row r="550" ht="18" customHeight="1">
      <c r="O550" s="3"/>
    </row>
    <row r="551" ht="18" customHeight="1">
      <c r="O551" s="3"/>
    </row>
    <row r="552" ht="18" customHeight="1">
      <c r="O552" s="3"/>
    </row>
    <row r="553" ht="18" customHeight="1">
      <c r="O553" s="3"/>
    </row>
    <row r="554" ht="18" customHeight="1">
      <c r="O554" s="3"/>
    </row>
    <row r="555" ht="18" customHeight="1">
      <c r="O555" s="3"/>
    </row>
    <row r="556" ht="18" customHeight="1">
      <c r="O556" s="3"/>
    </row>
    <row r="557" ht="18" customHeight="1">
      <c r="O557" s="3"/>
    </row>
    <row r="558" ht="18" customHeight="1">
      <c r="O558" s="3"/>
    </row>
    <row r="559" ht="18" customHeight="1">
      <c r="O559" s="3"/>
    </row>
    <row r="560" ht="18" customHeight="1">
      <c r="O560" s="3"/>
    </row>
    <row r="561" ht="18" customHeight="1">
      <c r="O561" s="3"/>
    </row>
    <row r="562" ht="18" customHeight="1">
      <c r="O562" s="3"/>
    </row>
    <row r="563" ht="18" customHeight="1">
      <c r="O563" s="3"/>
    </row>
    <row r="564" ht="18" customHeight="1">
      <c r="O564" s="3"/>
    </row>
    <row r="565" ht="18" customHeight="1">
      <c r="O565" s="3"/>
    </row>
    <row r="566" ht="18" customHeight="1">
      <c r="O566" s="3"/>
    </row>
    <row r="567" ht="18" customHeight="1">
      <c r="O567" s="3"/>
    </row>
    <row r="568" ht="18" customHeight="1">
      <c r="O568" s="3"/>
    </row>
    <row r="569" ht="18" customHeight="1">
      <c r="O569" s="3"/>
    </row>
    <row r="570" ht="18" customHeight="1">
      <c r="O570" s="3"/>
    </row>
    <row r="571" ht="18" customHeight="1">
      <c r="O571" s="3"/>
    </row>
    <row r="572" ht="18" customHeight="1">
      <c r="O572" s="3"/>
    </row>
    <row r="573" ht="18" customHeight="1">
      <c r="O573" s="3"/>
    </row>
    <row r="574" ht="18" customHeight="1">
      <c r="O574" s="3"/>
    </row>
    <row r="575" ht="18" customHeight="1">
      <c r="O575" s="3"/>
    </row>
    <row r="576" ht="18" customHeight="1">
      <c r="O576" s="3"/>
    </row>
    <row r="577" ht="18" customHeight="1">
      <c r="O577" s="3"/>
    </row>
    <row r="578" ht="18" customHeight="1">
      <c r="O578" s="3"/>
    </row>
    <row r="579" ht="18" customHeight="1">
      <c r="O579" s="3"/>
    </row>
    <row r="580" ht="18" customHeight="1">
      <c r="O580" s="3"/>
    </row>
    <row r="581" ht="18" customHeight="1">
      <c r="O581" s="3"/>
    </row>
    <row r="582" ht="18" customHeight="1">
      <c r="O582" s="3"/>
    </row>
    <row r="583" ht="18" customHeight="1">
      <c r="O583" s="3"/>
    </row>
    <row r="584" ht="18" customHeight="1">
      <c r="O584" s="3"/>
    </row>
    <row r="585" ht="18" customHeight="1">
      <c r="O585" s="3"/>
    </row>
    <row r="586" ht="18" customHeight="1">
      <c r="O586" s="3"/>
    </row>
    <row r="587" ht="18" customHeight="1">
      <c r="O587" s="3"/>
    </row>
    <row r="588" ht="18" customHeight="1">
      <c r="O588" s="3"/>
    </row>
    <row r="589" ht="18" customHeight="1">
      <c r="O589" s="3"/>
    </row>
    <row r="590" ht="18" customHeight="1">
      <c r="O590" s="3"/>
    </row>
    <row r="591" ht="18" customHeight="1">
      <c r="O591" s="3"/>
    </row>
    <row r="592" ht="18" customHeight="1">
      <c r="O592" s="3"/>
    </row>
    <row r="593" ht="18" customHeight="1">
      <c r="O593" s="3"/>
    </row>
    <row r="594" ht="18" customHeight="1">
      <c r="O594" s="3"/>
    </row>
    <row r="595" ht="18" customHeight="1">
      <c r="O595" s="3"/>
    </row>
    <row r="596" ht="18" customHeight="1">
      <c r="O596" s="3"/>
    </row>
    <row r="597" ht="18" customHeight="1">
      <c r="O597" s="3"/>
    </row>
    <row r="598" ht="18" customHeight="1">
      <c r="O598" s="3"/>
    </row>
    <row r="599" ht="18" customHeight="1">
      <c r="O599" s="3"/>
    </row>
    <row r="600" ht="18" customHeight="1">
      <c r="O600" s="3"/>
    </row>
    <row r="601" ht="18" customHeight="1">
      <c r="O601" s="3"/>
    </row>
    <row r="602" ht="18" customHeight="1">
      <c r="O602" s="3"/>
    </row>
    <row r="603" ht="18" customHeight="1">
      <c r="O603" s="3"/>
    </row>
    <row r="604" ht="18" customHeight="1">
      <c r="O604" s="3"/>
    </row>
    <row r="605" ht="18" customHeight="1">
      <c r="O605" s="3"/>
    </row>
    <row r="606" ht="18" customHeight="1">
      <c r="O606" s="3"/>
    </row>
    <row r="607" ht="18" customHeight="1">
      <c r="O607" s="3"/>
    </row>
    <row r="608" ht="18" customHeight="1">
      <c r="O608" s="3"/>
    </row>
    <row r="609" ht="18" customHeight="1">
      <c r="O609" s="3"/>
    </row>
    <row r="610" ht="18" customHeight="1">
      <c r="O610" s="3"/>
    </row>
    <row r="611" ht="18" customHeight="1">
      <c r="O611" s="3"/>
    </row>
    <row r="612" ht="18" customHeight="1">
      <c r="O612" s="3"/>
    </row>
    <row r="613" ht="18" customHeight="1">
      <c r="O613" s="3"/>
    </row>
    <row r="614" ht="18" customHeight="1">
      <c r="O614" s="3"/>
    </row>
    <row r="615" ht="18" customHeight="1">
      <c r="O615" s="3"/>
    </row>
    <row r="616" ht="18" customHeight="1">
      <c r="O616" s="3"/>
    </row>
    <row r="617" ht="18" customHeight="1">
      <c r="O617" s="3"/>
    </row>
    <row r="618" ht="18" customHeight="1">
      <c r="O618" s="3"/>
    </row>
    <row r="619" ht="18" customHeight="1">
      <c r="O619" s="3"/>
    </row>
    <row r="620" ht="18" customHeight="1">
      <c r="O620" s="3"/>
    </row>
    <row r="621" ht="18" customHeight="1">
      <c r="O621" s="3"/>
    </row>
    <row r="622" ht="18" customHeight="1">
      <c r="O622" s="3"/>
    </row>
    <row r="623" ht="18" customHeight="1">
      <c r="O623" s="3"/>
    </row>
    <row r="624" ht="18" customHeight="1">
      <c r="O624" s="3"/>
    </row>
    <row r="625" ht="18" customHeight="1">
      <c r="O625" s="3"/>
    </row>
    <row r="626" ht="18" customHeight="1">
      <c r="O626" s="3"/>
    </row>
    <row r="627" ht="18" customHeight="1">
      <c r="O627" s="3"/>
    </row>
    <row r="628" ht="18" customHeight="1">
      <c r="O628" s="3"/>
    </row>
    <row r="629" ht="18" customHeight="1">
      <c r="O629" s="3"/>
    </row>
    <row r="630" ht="18" customHeight="1">
      <c r="O630" s="3"/>
    </row>
    <row r="631" ht="18" customHeight="1">
      <c r="O631" s="3"/>
    </row>
    <row r="632" ht="18" customHeight="1">
      <c r="O632" s="3"/>
    </row>
    <row r="633" ht="18" customHeight="1">
      <c r="O633" s="3"/>
    </row>
    <row r="634" ht="18" customHeight="1">
      <c r="O634" s="3"/>
    </row>
    <row r="635" ht="18" customHeight="1">
      <c r="O635" s="3"/>
    </row>
    <row r="636" ht="18" customHeight="1">
      <c r="O636" s="3"/>
    </row>
    <row r="637" ht="18" customHeight="1">
      <c r="O637" s="3"/>
    </row>
    <row r="638" ht="18" customHeight="1">
      <c r="O638" s="3"/>
    </row>
    <row r="639" ht="18" customHeight="1">
      <c r="O639" s="3"/>
    </row>
    <row r="640" ht="18" customHeight="1">
      <c r="O640" s="3"/>
    </row>
    <row r="641" ht="18" customHeight="1">
      <c r="O641" s="3"/>
    </row>
    <row r="642" ht="18" customHeight="1">
      <c r="O642" s="3"/>
    </row>
    <row r="643" ht="18" customHeight="1">
      <c r="O643" s="3"/>
    </row>
    <row r="644" ht="18" customHeight="1">
      <c r="O644" s="3"/>
    </row>
    <row r="645" ht="18" customHeight="1">
      <c r="O645" s="3"/>
    </row>
    <row r="646" ht="18" customHeight="1">
      <c r="O646" s="3"/>
    </row>
    <row r="647" ht="18" customHeight="1">
      <c r="O647" s="3"/>
    </row>
    <row r="648" ht="18" customHeight="1">
      <c r="O648" s="3"/>
    </row>
    <row r="649" ht="18" customHeight="1">
      <c r="O649" s="3"/>
    </row>
    <row r="650" ht="18" customHeight="1">
      <c r="O650" s="3"/>
    </row>
    <row r="651" ht="18" customHeight="1">
      <c r="O651" s="3"/>
    </row>
    <row r="652" ht="18" customHeight="1">
      <c r="O652" s="3"/>
    </row>
    <row r="653" ht="18" customHeight="1">
      <c r="O653" s="3"/>
    </row>
    <row r="654" ht="18" customHeight="1">
      <c r="O654" s="3"/>
    </row>
    <row r="655" ht="18" customHeight="1">
      <c r="O655" s="3"/>
    </row>
    <row r="656" ht="18" customHeight="1">
      <c r="O656" s="3"/>
    </row>
    <row r="657" ht="18" customHeight="1">
      <c r="O657" s="3"/>
    </row>
    <row r="658" ht="18" customHeight="1">
      <c r="O658" s="3"/>
    </row>
    <row r="659" ht="18" customHeight="1">
      <c r="O659" s="3"/>
    </row>
    <row r="660" ht="18" customHeight="1">
      <c r="O660" s="3"/>
    </row>
    <row r="661" ht="18" customHeight="1">
      <c r="O661" s="3"/>
    </row>
    <row r="662" ht="18" customHeight="1">
      <c r="O662" s="3"/>
    </row>
    <row r="663" ht="18" customHeight="1">
      <c r="O663" s="3"/>
    </row>
    <row r="664" ht="18" customHeight="1">
      <c r="O664" s="3"/>
    </row>
    <row r="665" ht="18" customHeight="1">
      <c r="O665" s="3"/>
    </row>
    <row r="666" ht="18" customHeight="1">
      <c r="O666" s="3"/>
    </row>
    <row r="667" ht="18" customHeight="1">
      <c r="O667" s="3"/>
    </row>
    <row r="668" ht="18" customHeight="1">
      <c r="O668" s="3"/>
    </row>
    <row r="669" ht="18" customHeight="1">
      <c r="O669" s="3"/>
    </row>
    <row r="670" ht="18" customHeight="1">
      <c r="O670" s="3"/>
    </row>
    <row r="671" ht="18" customHeight="1">
      <c r="O671" s="3"/>
    </row>
    <row r="672" ht="18" customHeight="1">
      <c r="O672" s="3"/>
    </row>
    <row r="673" ht="18" customHeight="1">
      <c r="O673" s="3"/>
    </row>
    <row r="674" ht="18" customHeight="1">
      <c r="O674" s="3"/>
    </row>
    <row r="675" ht="18" customHeight="1">
      <c r="O675" s="3"/>
    </row>
    <row r="676" ht="18" customHeight="1">
      <c r="O676" s="3"/>
    </row>
    <row r="677" ht="18" customHeight="1">
      <c r="O677" s="3"/>
    </row>
    <row r="678" ht="18" customHeight="1">
      <c r="O678" s="3"/>
    </row>
    <row r="679" ht="18" customHeight="1">
      <c r="O679" s="3"/>
    </row>
    <row r="680" ht="18" customHeight="1">
      <c r="O680" s="3"/>
    </row>
    <row r="681" ht="18" customHeight="1">
      <c r="O681" s="3"/>
    </row>
    <row r="682" ht="18" customHeight="1">
      <c r="O682" s="3"/>
    </row>
    <row r="683" ht="18" customHeight="1">
      <c r="O683" s="3"/>
    </row>
    <row r="684" ht="18" customHeight="1">
      <c r="O684" s="3"/>
    </row>
    <row r="685" ht="18" customHeight="1">
      <c r="O685" s="3"/>
    </row>
    <row r="686" ht="18" customHeight="1">
      <c r="O686" s="3"/>
    </row>
    <row r="687" ht="18" customHeight="1">
      <c r="O687" s="3"/>
    </row>
    <row r="688" ht="18" customHeight="1">
      <c r="O688" s="3"/>
    </row>
    <row r="689" ht="18" customHeight="1">
      <c r="O689" s="3"/>
    </row>
    <row r="690" ht="18" customHeight="1">
      <c r="O690" s="3"/>
    </row>
    <row r="691" ht="18" customHeight="1">
      <c r="O691" s="3"/>
    </row>
    <row r="692" ht="18" customHeight="1">
      <c r="O692" s="3"/>
    </row>
    <row r="693" ht="18" customHeight="1">
      <c r="O693" s="3"/>
    </row>
    <row r="694" ht="18" customHeight="1">
      <c r="O694" s="3"/>
    </row>
    <row r="695" ht="18" customHeight="1">
      <c r="O695" s="3"/>
    </row>
    <row r="696" ht="18" customHeight="1">
      <c r="O696" s="3"/>
    </row>
    <row r="697" ht="18" customHeight="1">
      <c r="O697" s="3"/>
    </row>
    <row r="698" ht="18" customHeight="1">
      <c r="O698" s="3"/>
    </row>
    <row r="699" ht="18" customHeight="1">
      <c r="O699" s="3"/>
    </row>
    <row r="700" ht="18" customHeight="1">
      <c r="O700" s="3"/>
    </row>
    <row r="701" ht="18" customHeight="1">
      <c r="O701" s="3"/>
    </row>
    <row r="702" ht="18" customHeight="1">
      <c r="O702" s="3"/>
    </row>
    <row r="703" ht="18" customHeight="1">
      <c r="O703" s="3"/>
    </row>
    <row r="704" ht="18" customHeight="1">
      <c r="O704" s="3"/>
    </row>
    <row r="705" ht="18" customHeight="1">
      <c r="O705" s="3"/>
    </row>
    <row r="706" ht="18" customHeight="1">
      <c r="O706" s="3"/>
    </row>
    <row r="707" ht="18" customHeight="1">
      <c r="O707" s="3"/>
    </row>
    <row r="708" ht="18" customHeight="1">
      <c r="O708" s="3"/>
    </row>
    <row r="709" ht="18" customHeight="1">
      <c r="O709" s="3"/>
    </row>
    <row r="710" ht="18" customHeight="1">
      <c r="O710" s="3"/>
    </row>
    <row r="711" ht="18" customHeight="1">
      <c r="O711" s="3"/>
    </row>
    <row r="712" ht="18" customHeight="1">
      <c r="O712" s="3"/>
    </row>
    <row r="713" ht="18" customHeight="1">
      <c r="O713" s="3"/>
    </row>
    <row r="714" ht="18" customHeight="1">
      <c r="O714" s="3"/>
    </row>
    <row r="715" ht="18" customHeight="1">
      <c r="O715" s="3"/>
    </row>
    <row r="716" ht="18" customHeight="1">
      <c r="O716" s="3"/>
    </row>
    <row r="717" ht="18" customHeight="1">
      <c r="O717" s="3"/>
    </row>
    <row r="718" ht="18" customHeight="1">
      <c r="O718" s="3"/>
    </row>
    <row r="719" ht="18" customHeight="1">
      <c r="O719" s="3"/>
    </row>
    <row r="720" ht="18" customHeight="1">
      <c r="O720" s="3"/>
    </row>
    <row r="721" ht="18" customHeight="1">
      <c r="O721" s="3"/>
    </row>
    <row r="722" ht="18" customHeight="1">
      <c r="O722" s="3"/>
    </row>
    <row r="723" ht="18" customHeight="1">
      <c r="O723" s="3"/>
    </row>
    <row r="724" ht="18" customHeight="1">
      <c r="O724" s="3"/>
    </row>
    <row r="725" ht="18" customHeight="1">
      <c r="O725" s="3"/>
    </row>
    <row r="726" ht="18" customHeight="1">
      <c r="O726" s="3"/>
    </row>
    <row r="727" ht="18" customHeight="1">
      <c r="O727" s="3"/>
    </row>
    <row r="728" ht="18" customHeight="1">
      <c r="O728" s="3"/>
    </row>
    <row r="729" ht="18" customHeight="1">
      <c r="O729" s="3"/>
    </row>
    <row r="730" ht="18" customHeight="1">
      <c r="O730" s="3"/>
    </row>
    <row r="731" ht="18" customHeight="1">
      <c r="O731" s="3"/>
    </row>
    <row r="732" ht="18" customHeight="1">
      <c r="O732" s="3"/>
    </row>
    <row r="733" ht="18" customHeight="1">
      <c r="O733" s="3"/>
    </row>
    <row r="734" ht="18" customHeight="1">
      <c r="O734" s="3"/>
    </row>
    <row r="735" ht="18" customHeight="1">
      <c r="O735" s="3"/>
    </row>
    <row r="736" ht="18" customHeight="1">
      <c r="O736" s="3"/>
    </row>
    <row r="737" ht="18" customHeight="1">
      <c r="O737" s="3"/>
    </row>
    <row r="738" ht="18" customHeight="1">
      <c r="O738" s="3"/>
    </row>
    <row r="739" ht="18" customHeight="1">
      <c r="O739" s="3"/>
    </row>
    <row r="740" ht="18" customHeight="1">
      <c r="O740" s="3"/>
    </row>
    <row r="741" ht="18" customHeight="1">
      <c r="O741" s="3"/>
    </row>
    <row r="742" ht="18" customHeight="1">
      <c r="O742" s="3"/>
    </row>
    <row r="743" ht="18" customHeight="1">
      <c r="O743" s="3"/>
    </row>
    <row r="744" ht="18" customHeight="1">
      <c r="O744" s="3"/>
    </row>
    <row r="745" ht="18" customHeight="1">
      <c r="O745" s="3"/>
    </row>
    <row r="746" ht="18" customHeight="1">
      <c r="O746" s="3"/>
    </row>
    <row r="747" ht="18" customHeight="1">
      <c r="O747" s="3"/>
    </row>
    <row r="748" ht="18" customHeight="1">
      <c r="O748" s="3"/>
    </row>
    <row r="749" ht="18" customHeight="1">
      <c r="O749" s="3"/>
    </row>
    <row r="750" ht="18" customHeight="1">
      <c r="O750" s="3"/>
    </row>
    <row r="751" ht="18" customHeight="1">
      <c r="O751" s="3"/>
    </row>
    <row r="752" ht="18" customHeight="1">
      <c r="O752" s="3"/>
    </row>
    <row r="753" ht="18" customHeight="1">
      <c r="O753" s="3"/>
    </row>
    <row r="754" ht="18" customHeight="1">
      <c r="O754" s="3"/>
    </row>
    <row r="755" ht="18" customHeight="1">
      <c r="O755" s="3"/>
    </row>
    <row r="756" ht="18" customHeight="1">
      <c r="O756" s="3"/>
    </row>
    <row r="757" ht="18" customHeight="1">
      <c r="O757" s="3"/>
    </row>
    <row r="758" ht="18" customHeight="1">
      <c r="O758" s="3"/>
    </row>
    <row r="759" ht="18" customHeight="1">
      <c r="O759" s="3"/>
    </row>
    <row r="760" ht="18" customHeight="1">
      <c r="O760" s="3"/>
    </row>
    <row r="761" ht="18" customHeight="1">
      <c r="O761" s="3"/>
    </row>
    <row r="762" ht="18" customHeight="1">
      <c r="O762" s="3"/>
    </row>
    <row r="763" ht="18" customHeight="1">
      <c r="O763" s="3"/>
    </row>
    <row r="764" ht="18" customHeight="1">
      <c r="O764" s="3"/>
    </row>
    <row r="765" ht="18" customHeight="1">
      <c r="O765" s="3"/>
    </row>
    <row r="766" ht="18" customHeight="1">
      <c r="O766" s="3"/>
    </row>
    <row r="767" ht="18" customHeight="1">
      <c r="O767" s="3"/>
    </row>
    <row r="768" ht="18" customHeight="1">
      <c r="O768" s="3"/>
    </row>
    <row r="769" ht="18" customHeight="1">
      <c r="O769" s="3"/>
    </row>
    <row r="770" ht="18" customHeight="1">
      <c r="O770" s="3"/>
    </row>
    <row r="771" ht="18" customHeight="1">
      <c r="O771" s="3"/>
    </row>
    <row r="772" ht="18" customHeight="1">
      <c r="O772" s="3"/>
    </row>
    <row r="773" ht="18" customHeight="1">
      <c r="O773" s="3"/>
    </row>
    <row r="774" ht="18" customHeight="1">
      <c r="O774" s="3"/>
    </row>
    <row r="775" ht="18" customHeight="1">
      <c r="O775" s="3"/>
    </row>
    <row r="776" ht="18" customHeight="1">
      <c r="O776" s="3"/>
    </row>
    <row r="777" ht="18" customHeight="1">
      <c r="O777" s="3"/>
    </row>
    <row r="778" ht="18" customHeight="1">
      <c r="O778" s="3"/>
    </row>
    <row r="779" ht="18" customHeight="1">
      <c r="O779" s="3"/>
    </row>
    <row r="780" ht="18" customHeight="1">
      <c r="O780" s="3"/>
    </row>
    <row r="781" ht="18" customHeight="1">
      <c r="O781" s="3"/>
    </row>
    <row r="782" ht="18" customHeight="1">
      <c r="O782" s="3"/>
    </row>
    <row r="783" ht="18" customHeight="1">
      <c r="O783" s="3"/>
    </row>
    <row r="784" ht="18" customHeight="1">
      <c r="O784" s="3"/>
    </row>
    <row r="785" ht="18" customHeight="1">
      <c r="O785" s="3"/>
    </row>
    <row r="786" ht="18" customHeight="1">
      <c r="O786" s="3"/>
    </row>
    <row r="787" ht="18" customHeight="1">
      <c r="O787" s="3"/>
    </row>
    <row r="788" ht="18" customHeight="1">
      <c r="O788" s="3"/>
    </row>
    <row r="789" ht="18" customHeight="1">
      <c r="O789" s="3"/>
    </row>
    <row r="790" ht="18" customHeight="1">
      <c r="O790" s="3"/>
    </row>
    <row r="791" ht="18" customHeight="1">
      <c r="O791" s="3"/>
    </row>
    <row r="792" ht="18" customHeight="1">
      <c r="O792" s="3"/>
    </row>
    <row r="793" ht="18" customHeight="1">
      <c r="O793" s="3"/>
    </row>
    <row r="794" ht="18" customHeight="1">
      <c r="O794" s="3"/>
    </row>
    <row r="795" ht="18" customHeight="1">
      <c r="O795" s="3"/>
    </row>
    <row r="796" ht="18" customHeight="1">
      <c r="O796" s="3"/>
    </row>
    <row r="797" ht="18" customHeight="1">
      <c r="O797" s="3"/>
    </row>
    <row r="798" ht="18" customHeight="1">
      <c r="O798" s="3"/>
    </row>
    <row r="799" ht="18" customHeight="1">
      <c r="O799" s="3"/>
    </row>
    <row r="800" ht="18" customHeight="1">
      <c r="O800" s="3"/>
    </row>
    <row r="801" ht="18" customHeight="1">
      <c r="O801" s="3"/>
    </row>
    <row r="802" ht="18" customHeight="1">
      <c r="O802" s="3"/>
    </row>
    <row r="803" ht="18" customHeight="1">
      <c r="O803" s="3"/>
    </row>
    <row r="804" ht="18" customHeight="1">
      <c r="O804" s="3"/>
    </row>
    <row r="805" ht="18" customHeight="1">
      <c r="O805" s="3"/>
    </row>
    <row r="806" ht="18" customHeight="1">
      <c r="O806" s="3"/>
    </row>
    <row r="807" ht="18" customHeight="1">
      <c r="O807" s="3"/>
    </row>
    <row r="808" ht="18" customHeight="1">
      <c r="O808" s="3"/>
    </row>
    <row r="809" ht="18" customHeight="1">
      <c r="O809" s="3"/>
    </row>
    <row r="810" ht="18" customHeight="1">
      <c r="O810" s="3"/>
    </row>
    <row r="811" ht="18" customHeight="1">
      <c r="O811" s="3"/>
    </row>
    <row r="812" ht="18" customHeight="1">
      <c r="O812" s="3"/>
    </row>
    <row r="813" ht="18" customHeight="1">
      <c r="O813" s="3"/>
    </row>
    <row r="814" ht="18" customHeight="1">
      <c r="O814" s="3"/>
    </row>
    <row r="815" ht="18" customHeight="1">
      <c r="O815" s="3"/>
    </row>
    <row r="816" ht="18" customHeight="1">
      <c r="O816" s="3"/>
    </row>
    <row r="817" ht="18" customHeight="1">
      <c r="O817" s="3"/>
    </row>
    <row r="818" ht="18" customHeight="1">
      <c r="O818" s="3"/>
    </row>
    <row r="819" ht="18" customHeight="1">
      <c r="O819" s="3"/>
    </row>
    <row r="820" ht="18" customHeight="1">
      <c r="O820" s="3"/>
    </row>
    <row r="821" ht="18" customHeight="1">
      <c r="O821" s="3"/>
    </row>
    <row r="822" ht="18" customHeight="1">
      <c r="O822" s="3"/>
    </row>
    <row r="823" ht="18" customHeight="1">
      <c r="O823" s="3"/>
    </row>
    <row r="824" ht="18" customHeight="1">
      <c r="O824" s="3"/>
    </row>
    <row r="825" ht="18" customHeight="1">
      <c r="O825" s="3"/>
    </row>
    <row r="826" ht="18" customHeight="1">
      <c r="O826" s="3"/>
    </row>
    <row r="827" ht="18" customHeight="1">
      <c r="O827" s="3"/>
    </row>
    <row r="828" ht="18" customHeight="1">
      <c r="O828" s="3"/>
    </row>
    <row r="829" ht="18" customHeight="1">
      <c r="O829" s="3"/>
    </row>
    <row r="830" ht="18" customHeight="1">
      <c r="O830" s="3"/>
    </row>
    <row r="831" ht="18" customHeight="1">
      <c r="O831" s="3"/>
    </row>
    <row r="832" ht="18" customHeight="1">
      <c r="O832" s="3"/>
    </row>
    <row r="833" ht="18" customHeight="1">
      <c r="O833" s="3"/>
    </row>
    <row r="834" ht="18" customHeight="1">
      <c r="O834" s="3"/>
    </row>
    <row r="835" ht="18" customHeight="1">
      <c r="O835" s="3"/>
    </row>
    <row r="836" ht="18" customHeight="1">
      <c r="O836" s="3"/>
    </row>
    <row r="837" ht="18" customHeight="1">
      <c r="O837" s="3"/>
    </row>
    <row r="838" ht="18" customHeight="1">
      <c r="O838" s="3"/>
    </row>
    <row r="839" ht="18" customHeight="1">
      <c r="O839" s="3"/>
    </row>
    <row r="840" ht="18" customHeight="1">
      <c r="O840" s="3"/>
    </row>
    <row r="841" ht="18" customHeight="1">
      <c r="O841" s="3"/>
    </row>
    <row r="842" ht="18" customHeight="1">
      <c r="O842" s="3"/>
    </row>
    <row r="843" ht="18" customHeight="1">
      <c r="O843" s="3"/>
    </row>
    <row r="844" ht="18" customHeight="1">
      <c r="O844" s="3"/>
    </row>
    <row r="845" ht="18" customHeight="1">
      <c r="O845" s="3"/>
    </row>
    <row r="846" ht="18" customHeight="1">
      <c r="O846" s="3"/>
    </row>
    <row r="847" ht="18" customHeight="1">
      <c r="O847" s="3"/>
    </row>
    <row r="848" ht="18" customHeight="1">
      <c r="O848" s="3"/>
    </row>
    <row r="849" ht="18" customHeight="1">
      <c r="O849" s="3"/>
    </row>
    <row r="850" ht="18" customHeight="1">
      <c r="O850" s="3"/>
    </row>
    <row r="851" ht="18" customHeight="1">
      <c r="O851" s="3"/>
    </row>
    <row r="852" ht="18" customHeight="1">
      <c r="O852" s="3"/>
    </row>
    <row r="853" ht="18" customHeight="1">
      <c r="O853" s="3"/>
    </row>
    <row r="854" ht="18" customHeight="1">
      <c r="O854" s="3"/>
    </row>
    <row r="855" ht="18" customHeight="1">
      <c r="O855" s="3"/>
    </row>
    <row r="856" ht="18" customHeight="1">
      <c r="O856" s="3"/>
    </row>
    <row r="857" ht="18" customHeight="1">
      <c r="O857" s="3"/>
    </row>
    <row r="858" ht="18" customHeight="1">
      <c r="O858" s="3"/>
    </row>
    <row r="859" ht="18" customHeight="1">
      <c r="O859" s="3"/>
    </row>
    <row r="860" ht="18" customHeight="1">
      <c r="O860" s="3"/>
    </row>
    <row r="861" ht="18" customHeight="1">
      <c r="O861" s="3"/>
    </row>
    <row r="862" ht="18" customHeight="1">
      <c r="O862" s="3"/>
    </row>
    <row r="863" ht="18" customHeight="1">
      <c r="O863" s="3"/>
    </row>
    <row r="864" ht="18" customHeight="1">
      <c r="O864" s="3"/>
    </row>
    <row r="865" ht="18" customHeight="1">
      <c r="O865" s="3"/>
    </row>
    <row r="866" ht="18" customHeight="1">
      <c r="O866" s="3"/>
    </row>
    <row r="867" ht="18" customHeight="1">
      <c r="O867" s="3"/>
    </row>
    <row r="868" ht="18" customHeight="1">
      <c r="O868" s="3"/>
    </row>
    <row r="869" ht="18" customHeight="1">
      <c r="O869" s="3"/>
    </row>
    <row r="870" ht="18" customHeight="1">
      <c r="O870" s="3"/>
    </row>
    <row r="871" ht="18" customHeight="1">
      <c r="O871" s="3"/>
    </row>
    <row r="872" ht="18" customHeight="1">
      <c r="O872" s="3"/>
    </row>
    <row r="873" ht="18" customHeight="1">
      <c r="O873" s="3"/>
    </row>
    <row r="874" ht="18" customHeight="1">
      <c r="O874" s="3"/>
    </row>
    <row r="875" ht="18" customHeight="1">
      <c r="O875" s="3"/>
    </row>
    <row r="876" ht="18" customHeight="1">
      <c r="O876" s="3"/>
    </row>
    <row r="877" ht="18" customHeight="1">
      <c r="O877" s="3"/>
    </row>
    <row r="878" ht="18" customHeight="1">
      <c r="O878" s="3"/>
    </row>
    <row r="879" ht="18" customHeight="1">
      <c r="O879" s="3"/>
    </row>
    <row r="880" ht="18" customHeight="1">
      <c r="O880" s="3"/>
    </row>
    <row r="881" ht="18" customHeight="1">
      <c r="O881" s="3"/>
    </row>
    <row r="882" ht="18" customHeight="1">
      <c r="O882" s="3"/>
    </row>
    <row r="883" ht="18" customHeight="1">
      <c r="O883" s="3"/>
    </row>
    <row r="884" ht="18" customHeight="1">
      <c r="O884" s="3"/>
    </row>
    <row r="885" ht="18" customHeight="1">
      <c r="O885" s="3"/>
    </row>
    <row r="886" ht="18" customHeight="1">
      <c r="O886" s="3"/>
    </row>
    <row r="887" ht="18" customHeight="1">
      <c r="O887" s="3"/>
    </row>
    <row r="888" ht="18" customHeight="1">
      <c r="O888" s="3"/>
    </row>
    <row r="889" ht="18" customHeight="1">
      <c r="O889" s="3"/>
    </row>
    <row r="890" ht="18" customHeight="1">
      <c r="O890" s="3"/>
    </row>
    <row r="891" ht="18" customHeight="1">
      <c r="O891" s="3"/>
    </row>
    <row r="892" ht="18" customHeight="1">
      <c r="O892" s="3"/>
    </row>
    <row r="893" ht="18" customHeight="1">
      <c r="O893" s="3"/>
    </row>
    <row r="894" ht="18" customHeight="1">
      <c r="O894" s="3"/>
    </row>
    <row r="895" ht="18" customHeight="1">
      <c r="O895" s="3"/>
    </row>
    <row r="896" ht="18" customHeight="1">
      <c r="O896" s="3"/>
    </row>
    <row r="897" ht="18" customHeight="1">
      <c r="O897" s="3"/>
    </row>
    <row r="898" ht="18" customHeight="1">
      <c r="O898" s="3"/>
    </row>
    <row r="899" ht="18" customHeight="1">
      <c r="O899" s="3"/>
    </row>
    <row r="900" ht="18" customHeight="1">
      <c r="O900" s="3"/>
    </row>
    <row r="901" ht="18" customHeight="1">
      <c r="O901" s="3"/>
    </row>
    <row r="902" ht="18" customHeight="1">
      <c r="O902" s="3"/>
    </row>
    <row r="903" ht="18" customHeight="1">
      <c r="O903" s="3"/>
    </row>
    <row r="904" ht="18" customHeight="1">
      <c r="O904" s="3"/>
    </row>
    <row r="905" ht="18" customHeight="1">
      <c r="O905" s="3"/>
    </row>
    <row r="906" ht="18" customHeight="1">
      <c r="O906" s="3"/>
    </row>
    <row r="907" ht="18" customHeight="1">
      <c r="O907" s="3"/>
    </row>
    <row r="908" ht="18" customHeight="1">
      <c r="O908" s="3"/>
    </row>
    <row r="909" ht="18" customHeight="1">
      <c r="O909" s="3"/>
    </row>
    <row r="910" ht="18" customHeight="1">
      <c r="O910" s="3"/>
    </row>
    <row r="911" ht="18" customHeight="1">
      <c r="O911" s="3"/>
    </row>
    <row r="912" ht="18" customHeight="1">
      <c r="O912" s="3"/>
    </row>
    <row r="913" ht="18" customHeight="1">
      <c r="O913" s="3"/>
    </row>
    <row r="914" ht="18" customHeight="1">
      <c r="O914" s="3"/>
    </row>
    <row r="915" ht="18" customHeight="1">
      <c r="O915" s="3"/>
    </row>
    <row r="916" ht="18" customHeight="1">
      <c r="O916" s="3"/>
    </row>
    <row r="917" ht="18" customHeight="1">
      <c r="O917" s="3"/>
    </row>
    <row r="918" ht="18" customHeight="1">
      <c r="O918" s="3"/>
    </row>
    <row r="919" ht="18" customHeight="1">
      <c r="O919" s="3"/>
    </row>
    <row r="920" ht="18" customHeight="1">
      <c r="O920" s="3"/>
    </row>
    <row r="921" ht="18" customHeight="1">
      <c r="O921" s="3"/>
    </row>
    <row r="922" ht="18" customHeight="1">
      <c r="O922" s="3"/>
    </row>
    <row r="923" ht="18" customHeight="1">
      <c r="O923" s="3"/>
    </row>
    <row r="924" ht="18" customHeight="1">
      <c r="O924" s="3"/>
    </row>
    <row r="925" ht="18" customHeight="1">
      <c r="O925" s="3"/>
    </row>
    <row r="926" ht="18" customHeight="1">
      <c r="O926" s="3"/>
    </row>
    <row r="927" ht="18" customHeight="1">
      <c r="O927" s="3"/>
    </row>
    <row r="928" ht="18" customHeight="1">
      <c r="O928" s="3"/>
    </row>
    <row r="929" ht="18" customHeight="1">
      <c r="O929" s="3"/>
    </row>
    <row r="930" ht="18" customHeight="1">
      <c r="O930" s="3"/>
    </row>
    <row r="931" ht="18" customHeight="1">
      <c r="O931" s="3"/>
    </row>
    <row r="932" ht="18" customHeight="1">
      <c r="O932" s="3"/>
    </row>
    <row r="933" ht="18" customHeight="1">
      <c r="O933" s="3"/>
    </row>
    <row r="934" ht="18" customHeight="1">
      <c r="O934" s="3"/>
    </row>
    <row r="935" ht="18" customHeight="1">
      <c r="O935" s="3"/>
    </row>
    <row r="936" ht="18" customHeight="1">
      <c r="O936" s="3"/>
    </row>
    <row r="937" ht="18" customHeight="1">
      <c r="O937" s="3"/>
    </row>
    <row r="938" ht="18" customHeight="1">
      <c r="O938" s="3"/>
    </row>
    <row r="939" ht="18" customHeight="1">
      <c r="O939" s="3"/>
    </row>
    <row r="940" ht="18" customHeight="1">
      <c r="O940" s="3"/>
    </row>
    <row r="941" ht="18" customHeight="1">
      <c r="O941" s="3"/>
    </row>
    <row r="942" ht="18" customHeight="1">
      <c r="O942" s="3"/>
    </row>
    <row r="943" ht="18" customHeight="1">
      <c r="O943" s="3"/>
    </row>
    <row r="944" ht="18" customHeight="1">
      <c r="O944" s="3"/>
    </row>
    <row r="945" ht="18" customHeight="1">
      <c r="O945" s="3"/>
    </row>
    <row r="946" ht="18" customHeight="1">
      <c r="O946" s="3"/>
    </row>
    <row r="947" ht="18" customHeight="1">
      <c r="O947" s="3"/>
    </row>
    <row r="948" ht="18" customHeight="1">
      <c r="O948" s="3"/>
    </row>
    <row r="949" ht="18" customHeight="1">
      <c r="O949" s="3"/>
    </row>
    <row r="950" ht="18" customHeight="1">
      <c r="O950" s="3"/>
    </row>
    <row r="951" ht="18" customHeight="1">
      <c r="O951" s="3"/>
    </row>
    <row r="952" ht="18" customHeight="1">
      <c r="O952" s="3"/>
    </row>
    <row r="953" ht="18" customHeight="1">
      <c r="O953" s="3"/>
    </row>
    <row r="954" ht="18" customHeight="1">
      <c r="O954" s="3"/>
    </row>
    <row r="955" ht="18" customHeight="1">
      <c r="O955" s="3"/>
    </row>
    <row r="956" ht="18" customHeight="1">
      <c r="O956" s="3"/>
    </row>
    <row r="957" ht="18" customHeight="1">
      <c r="O957" s="3"/>
    </row>
    <row r="958" ht="18" customHeight="1">
      <c r="O958" s="3"/>
    </row>
    <row r="959" ht="18" customHeight="1">
      <c r="O959" s="3"/>
    </row>
    <row r="960" ht="18" customHeight="1">
      <c r="O960" s="3"/>
    </row>
    <row r="961" ht="18" customHeight="1">
      <c r="O961" s="3"/>
    </row>
    <row r="962" ht="18" customHeight="1">
      <c r="O962" s="3"/>
    </row>
    <row r="963" ht="18" customHeight="1">
      <c r="O963" s="3"/>
    </row>
    <row r="964" ht="18" customHeight="1">
      <c r="O964" s="3"/>
    </row>
    <row r="965" ht="18" customHeight="1">
      <c r="O965" s="3"/>
    </row>
    <row r="966" ht="18" customHeight="1">
      <c r="O966" s="3"/>
    </row>
    <row r="967" ht="18" customHeight="1">
      <c r="O967" s="3"/>
    </row>
    <row r="968" ht="18" customHeight="1">
      <c r="O968" s="3"/>
    </row>
    <row r="969" ht="18" customHeight="1">
      <c r="O969" s="3"/>
    </row>
    <row r="970" ht="18" customHeight="1">
      <c r="O970" s="3"/>
    </row>
    <row r="971" ht="18" customHeight="1">
      <c r="O971" s="3"/>
    </row>
    <row r="972" ht="18" customHeight="1">
      <c r="O972" s="3"/>
    </row>
    <row r="973" ht="18" customHeight="1">
      <c r="O973" s="3"/>
    </row>
    <row r="974" ht="18" customHeight="1">
      <c r="O974" s="3"/>
    </row>
    <row r="975" ht="18" customHeight="1">
      <c r="O975" s="3"/>
    </row>
    <row r="976" ht="18" customHeight="1">
      <c r="O976" s="3"/>
    </row>
    <row r="977" ht="18" customHeight="1">
      <c r="O977" s="3"/>
    </row>
    <row r="978" ht="18" customHeight="1">
      <c r="O978" s="3"/>
    </row>
    <row r="979" ht="18" customHeight="1">
      <c r="O979" s="3"/>
    </row>
    <row r="980" ht="18" customHeight="1">
      <c r="O980" s="3"/>
    </row>
    <row r="981" ht="18" customHeight="1">
      <c r="O981" s="3"/>
    </row>
    <row r="982" ht="18" customHeight="1">
      <c r="O982" s="3"/>
    </row>
    <row r="983" ht="18" customHeight="1">
      <c r="O983" s="3"/>
    </row>
    <row r="984" ht="18" customHeight="1">
      <c r="O984" s="3"/>
    </row>
    <row r="985" ht="18" customHeight="1">
      <c r="O985" s="3"/>
    </row>
    <row r="986" ht="18" customHeight="1">
      <c r="O986" s="3"/>
    </row>
    <row r="987" ht="18" customHeight="1">
      <c r="O987" s="3"/>
    </row>
    <row r="988" ht="18" customHeight="1">
      <c r="O988" s="3"/>
    </row>
    <row r="989" ht="18" customHeight="1">
      <c r="O989" s="3"/>
    </row>
    <row r="990" ht="18" customHeight="1">
      <c r="O990" s="3"/>
    </row>
    <row r="991" ht="18" customHeight="1">
      <c r="O991" s="3"/>
    </row>
    <row r="992" ht="18" customHeight="1">
      <c r="O992" s="3"/>
    </row>
    <row r="993" ht="18" customHeight="1">
      <c r="O993" s="3"/>
    </row>
    <row r="994" ht="18" customHeight="1">
      <c r="O994" s="3"/>
    </row>
    <row r="995" ht="18" customHeight="1">
      <c r="O995" s="3"/>
    </row>
    <row r="996" ht="18" customHeight="1">
      <c r="O996" s="3"/>
    </row>
    <row r="997" ht="18" customHeight="1">
      <c r="O997" s="3"/>
    </row>
    <row r="998" ht="18" customHeight="1">
      <c r="O998" s="3"/>
    </row>
    <row r="999" ht="18" customHeight="1">
      <c r="O999" s="3"/>
    </row>
    <row r="1000" ht="18" customHeight="1">
      <c r="O1000" s="3"/>
    </row>
    <row r="1001" ht="18" customHeight="1">
      <c r="O1001" s="3"/>
    </row>
  </sheetData>
  <sheetProtection password="CEA2" sheet="1"/>
  <mergeCells count="3">
    <mergeCell ref="G7:H7"/>
    <mergeCell ref="G8:H8"/>
    <mergeCell ref="G9:H9"/>
  </mergeCells>
  <dataValidations count="2">
    <dataValidation type="list" allowBlank="1" showErrorMessage="1" sqref="D5">
      <formula1>$B$5:$B$6</formula1>
    </dataValidation>
    <dataValidation type="list" allowBlank="1" showErrorMessage="1" sqref="D3">
      <formula1>$B$3:$B$4</formula1>
    </dataValidation>
  </dataValidations>
  <hyperlinks>
    <hyperlink ref="D11" r:id="rId1" display="http://excelfan.com/"/>
    <hyperlink ref="D12" r:id="rId2" display="https://kenmzoka.bizland.com/021127ExcelCountdown.htm"/>
  </hyperlinks>
  <printOptions/>
  <pageMargins left="0.7" right="0.7" top="0.75" bottom="0.75" header="0" footer="0"/>
  <pageSetup horizontalDpi="600" verticalDpi="600" orientation="landscape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8"/>
  <sheetViews>
    <sheetView zoomScale="74" zoomScaleNormal="74" workbookViewId="0" topLeftCell="A1">
      <selection activeCell="B4" sqref="B4:B7"/>
    </sheetView>
  </sheetViews>
  <sheetFormatPr defaultColWidth="8.796875" defaultRowHeight="14.25"/>
  <cols>
    <col min="1" max="1" width="13.09765625" style="53" bestFit="1" customWidth="1"/>
    <col min="2" max="2" width="44.3984375" style="53" customWidth="1"/>
    <col min="3" max="3" width="5.296875" style="53" customWidth="1"/>
    <col min="4" max="4" width="34.09765625" style="53" customWidth="1"/>
    <col min="5" max="10" width="12.296875" style="53" customWidth="1"/>
    <col min="11" max="16384" width="9.09765625" style="53" customWidth="1"/>
  </cols>
  <sheetData>
    <row r="1" spans="1:10" ht="14.25">
      <c r="A1" s="51"/>
      <c r="B1" s="52" t="s">
        <v>10</v>
      </c>
      <c r="C1" s="52"/>
      <c r="D1" s="51"/>
      <c r="E1" s="51"/>
      <c r="F1" s="51"/>
      <c r="G1" s="51"/>
      <c r="H1" s="51"/>
      <c r="I1" s="51"/>
      <c r="J1" s="51"/>
    </row>
    <row r="2" spans="1:10" ht="14.25">
      <c r="A2" s="54"/>
      <c r="B2" s="55"/>
      <c r="C2" s="55"/>
      <c r="D2" s="56"/>
      <c r="E2" s="51"/>
      <c r="F2" s="51"/>
      <c r="G2" s="51"/>
      <c r="H2" s="51"/>
      <c r="I2" s="51"/>
      <c r="J2" s="51"/>
    </row>
    <row r="3" spans="1:10" ht="13.5">
      <c r="A3" s="54"/>
      <c r="B3" s="57" t="s">
        <v>11</v>
      </c>
      <c r="E3" s="51"/>
      <c r="F3" s="51"/>
      <c r="G3" s="51"/>
      <c r="H3" s="51"/>
      <c r="I3" s="51"/>
      <c r="J3" s="51"/>
    </row>
    <row r="4" spans="1:10" ht="13.5">
      <c r="A4" s="51"/>
      <c r="B4" s="88" t="s">
        <v>12</v>
      </c>
      <c r="D4" s="51"/>
      <c r="E4" s="51"/>
      <c r="F4" s="51"/>
      <c r="G4" s="51"/>
      <c r="H4" s="51"/>
      <c r="I4" s="51"/>
      <c r="J4" s="51"/>
    </row>
    <row r="5" spans="1:10" ht="19.5" customHeight="1">
      <c r="A5" s="51"/>
      <c r="B5" s="89"/>
      <c r="C5" s="58"/>
      <c r="D5" s="90">
        <v>45382</v>
      </c>
      <c r="E5" s="92">
        <v>0</v>
      </c>
      <c r="F5" s="94" t="str">
        <f>B4</f>
        <v>Easter Sunday 2024</v>
      </c>
      <c r="G5" s="95"/>
      <c r="H5" s="95"/>
      <c r="I5" s="96"/>
      <c r="J5" s="51"/>
    </row>
    <row r="6" spans="1:10" ht="19.5" customHeight="1">
      <c r="A6" s="51"/>
      <c r="B6" s="89"/>
      <c r="C6" s="58"/>
      <c r="D6" s="91"/>
      <c r="E6" s="93"/>
      <c r="F6" s="94"/>
      <c r="G6" s="95"/>
      <c r="H6" s="95"/>
      <c r="I6" s="96"/>
      <c r="J6" s="51"/>
    </row>
    <row r="7" spans="1:10" ht="13.5">
      <c r="A7" s="51"/>
      <c r="B7" s="89"/>
      <c r="C7" s="58"/>
      <c r="D7" s="51"/>
      <c r="E7" s="51"/>
      <c r="F7" s="51"/>
      <c r="G7" s="51"/>
      <c r="H7" s="51"/>
      <c r="I7" s="51"/>
      <c r="J7" s="51"/>
    </row>
    <row r="8" spans="1:10" ht="15" customHeight="1">
      <c r="A8" s="51"/>
      <c r="B8" s="51"/>
      <c r="C8" s="51"/>
      <c r="D8" s="97" t="str">
        <f>A100</f>
        <v>45 Days
7 hours 31 minutes 
49 seconds 
to go to Easter Sunday 2024</v>
      </c>
      <c r="E8" s="98"/>
      <c r="F8" s="99"/>
      <c r="G8" s="51"/>
      <c r="H8" s="51"/>
      <c r="I8" s="51"/>
      <c r="J8" s="51"/>
    </row>
    <row r="9" spans="1:10" ht="15" customHeight="1">
      <c r="A9" s="51"/>
      <c r="B9" s="51"/>
      <c r="C9" s="51"/>
      <c r="D9" s="100"/>
      <c r="E9" s="101"/>
      <c r="F9" s="102"/>
      <c r="G9" s="51"/>
      <c r="H9" s="51"/>
      <c r="I9" s="51"/>
      <c r="J9" s="51"/>
    </row>
    <row r="10" spans="1:10" ht="15" customHeight="1">
      <c r="A10" s="51"/>
      <c r="B10" s="51"/>
      <c r="C10" s="51"/>
      <c r="D10" s="100"/>
      <c r="E10" s="101"/>
      <c r="F10" s="102"/>
      <c r="G10" s="51"/>
      <c r="H10" s="51"/>
      <c r="I10" s="51"/>
      <c r="J10" s="51"/>
    </row>
    <row r="11" spans="1:10" ht="15" customHeight="1">
      <c r="A11" s="51"/>
      <c r="B11" s="51"/>
      <c r="C11" s="51"/>
      <c r="D11" s="100"/>
      <c r="E11" s="101"/>
      <c r="F11" s="102"/>
      <c r="G11" s="51"/>
      <c r="H11" s="51"/>
      <c r="I11" s="51"/>
      <c r="J11" s="51"/>
    </row>
    <row r="12" spans="1:10" ht="15" customHeight="1">
      <c r="A12" s="51"/>
      <c r="B12" s="51"/>
      <c r="C12" s="51"/>
      <c r="D12" s="103"/>
      <c r="E12" s="104"/>
      <c r="F12" s="105"/>
      <c r="G12" s="51"/>
      <c r="H12" s="51"/>
      <c r="I12" s="51"/>
      <c r="J12" s="51"/>
    </row>
    <row r="13" spans="1:10" ht="13.5">
      <c r="A13" s="51"/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3.5">
      <c r="A14" s="51"/>
      <c r="B14" s="51"/>
      <c r="C14" s="51"/>
      <c r="D14" s="51"/>
      <c r="E14" s="51"/>
      <c r="F14" s="51"/>
      <c r="G14" s="51"/>
      <c r="H14" s="51"/>
      <c r="I14" s="51"/>
      <c r="J14" s="51"/>
    </row>
    <row r="15" ht="13.5"/>
    <row r="16" spans="1:4" ht="18.75">
      <c r="A16" s="53" t="s">
        <v>13</v>
      </c>
      <c r="B16" s="59">
        <v>42719</v>
      </c>
      <c r="C16" s="59"/>
      <c r="D16" s="60" t="s">
        <v>14</v>
      </c>
    </row>
    <row r="17" spans="2:4" ht="18.75">
      <c r="B17" s="59">
        <v>42728</v>
      </c>
      <c r="C17" s="59"/>
      <c r="D17" s="60" t="s">
        <v>15</v>
      </c>
    </row>
    <row r="18" spans="2:4" ht="18.75">
      <c r="B18" s="59">
        <v>43590</v>
      </c>
      <c r="C18" s="59"/>
      <c r="D18" s="60" t="s">
        <v>16</v>
      </c>
    </row>
    <row r="19" spans="2:4" ht="18.75">
      <c r="B19" s="59"/>
      <c r="C19" s="59"/>
      <c r="D19" s="60" t="s">
        <v>17</v>
      </c>
    </row>
    <row r="20" spans="1:4" ht="18.75">
      <c r="A20" s="53" t="s">
        <v>18</v>
      </c>
      <c r="B20" s="59">
        <v>45335</v>
      </c>
      <c r="C20" s="59"/>
      <c r="D20" s="60"/>
    </row>
    <row r="21" spans="2:5" ht="14.25">
      <c r="B21" s="59"/>
      <c r="C21" s="59"/>
      <c r="D21" s="61"/>
      <c r="E21" s="62"/>
    </row>
    <row r="22" ht="13.5"/>
    <row r="23" ht="13.5"/>
    <row r="24" ht="13.5"/>
    <row r="25" ht="13.5"/>
    <row r="26" spans="4:10" ht="14.25">
      <c r="D26" s="63"/>
      <c r="E26" s="63"/>
      <c r="F26" s="80" t="str">
        <f ca="1">IF(OR(HOUR(G29)=0,HOUR(G29)=12),NOW(),"XII")</f>
        <v>XII</v>
      </c>
      <c r="G26" s="80"/>
      <c r="H26" s="80"/>
      <c r="I26" s="63"/>
      <c r="J26" s="63"/>
    </row>
    <row r="27" spans="4:10" ht="14.25">
      <c r="D27" s="63"/>
      <c r="E27" s="80" t="str">
        <f ca="1">IF(OR(HOUR(G29)=23,HOUR(G29)=11),NOW(),"XI")</f>
        <v>XI</v>
      </c>
      <c r="F27" s="80"/>
      <c r="G27" s="64"/>
      <c r="H27" s="80" t="str">
        <f ca="1">IF(OR(HOUR(G29)=1,HOUR(G29)=13),NOW(),"I")</f>
        <v>I</v>
      </c>
      <c r="I27" s="80"/>
      <c r="J27" s="63"/>
    </row>
    <row r="28" spans="4:10" ht="14.25">
      <c r="D28" s="80" t="str">
        <f ca="1">IF(OR(HOUR(G29)=10,HOUR(G29)=22),NOW(),"            X")</f>
        <v>            X</v>
      </c>
      <c r="E28" s="80"/>
      <c r="F28" s="63"/>
      <c r="G28" s="63"/>
      <c r="H28" s="63"/>
      <c r="I28" s="86" t="str">
        <f ca="1">IF(OR(HOUR(G29)=2,HOUR(G29)=14),NOW(),"                     II")</f>
        <v>                     II</v>
      </c>
      <c r="J28" s="86"/>
    </row>
    <row r="29" spans="4:11" ht="14.25">
      <c r="D29" s="87" t="str">
        <f ca="1">IF(OR(HOUR(G29)=9,HOUR(G29)=21),NOW(),"IX")</f>
        <v>IX</v>
      </c>
      <c r="E29" s="87"/>
      <c r="F29" s="63"/>
      <c r="G29" s="65">
        <f ca="1">NOW()</f>
        <v>45336.686240625</v>
      </c>
      <c r="H29" s="63"/>
      <c r="I29" s="66" t="str">
        <f ca="1">IF(OR(HOUR(G29)=3,HOUR(G29)=15),NOW(),"           III")</f>
        <v>           III</v>
      </c>
      <c r="J29" s="66"/>
      <c r="K29" s="67"/>
    </row>
    <row r="30" spans="4:10" ht="14.25">
      <c r="D30" s="80" t="str">
        <f ca="1">IF(OR(HOUR(G29)=8,HOUR(G29)=20),NOW(),"             VIII")</f>
        <v>             VIII</v>
      </c>
      <c r="E30" s="80"/>
      <c r="F30" s="63"/>
      <c r="G30" s="63"/>
      <c r="H30" s="63"/>
      <c r="I30" s="86">
        <f ca="1">IF(OR(HOUR(G29)=4,HOUR(G29)=16),NOW(),"                     IV")</f>
        <v>45336.686240625</v>
      </c>
      <c r="J30" s="86"/>
    </row>
    <row r="31" spans="4:10" ht="14.25">
      <c r="D31" s="63"/>
      <c r="E31" s="80" t="str">
        <f ca="1">IF(OR(HOUR(G29)=7,HOUR(G29)=19),NOW(),"VII")</f>
        <v>VII</v>
      </c>
      <c r="F31" s="80"/>
      <c r="G31" s="63"/>
      <c r="H31" s="80" t="str">
        <f ca="1">IF(OR(HOUR(G29)=5,HOUR(G29)=17),NOW(),"V")</f>
        <v>V</v>
      </c>
      <c r="I31" s="80"/>
      <c r="J31" s="63"/>
    </row>
    <row r="32" spans="4:10" ht="14.25">
      <c r="D32" s="63"/>
      <c r="E32" s="63"/>
      <c r="F32" s="80" t="str">
        <f ca="1">IF(OR(HOUR(G29)=6,HOUR(G29)=18),NOW(),"VI")</f>
        <v>VI</v>
      </c>
      <c r="G32" s="80"/>
      <c r="H32" s="80"/>
      <c r="I32" s="63"/>
      <c r="J32" s="63"/>
    </row>
    <row r="33" spans="4:10" ht="13.5">
      <c r="D33" s="68"/>
      <c r="E33" s="68"/>
      <c r="F33" s="68"/>
      <c r="G33" s="68"/>
      <c r="H33" s="68"/>
      <c r="I33" s="68"/>
      <c r="J33" s="68"/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spans="1:3" ht="13.5" customHeight="1" hidden="1">
      <c r="A100" s="81" t="str">
        <f ca="1">IF(B100=TODAY(),CONCATENATE(HOUR(G121)," hours ",MINUTE(G121)," minutes ",I107," seconds to go to ",D102),IF(AND((HOUR(E107)+HOUR(C100))&gt;=24,NOT((MINUTE(E107)+MINUTE(C100))&gt;=60)),CONCATENATE((B100-TODAY())," Days
",HOUR(E107)+HOUR(C100)-24," hours ",MINUTE(E107)+MINUTE(C100)," minutes 
",I107," seconds 
to go to ",D102),IF(AND((HOUR(E107)+HOUR(C100))&gt;=24,(MINUTE(E107)+MINUTE(C100))&gt;=60),CONCATENATE(B100-TODAY()," Days
",HOUR(E107)+HOUR(C100)-23," hours ",MINUTE(E107)+MINUTE(C100)-60," minutes 
",I107," seconds 
to go to ",D102),IF(AND((MINUTE(E107)+MINUTE(C100))&gt;=60,G115=23),CONCATENATE(B100-TODAY()," Days 00 hours ",MINUTE(E107)+MINUTE(C100)-60," minutes 
",I107," seconds 
to go to ",D102),IF(MINUTE($E$11)+MINUTE(C100)&gt;=60,A113,CONCATENATE((B100-TODAY())-1," Days
",HOUR(E107)+HOUR(C100)," hours ",MINUTE(E107)+MINUTE(C100)," minutes 
",I107," seconds 
to go to ",D102))))))</f>
        <v>45 Days
7 hours 31 minutes 
49 seconds 
to go to Easter Sunday 2024</v>
      </c>
      <c r="B100" s="83">
        <f>D5</f>
        <v>45382</v>
      </c>
      <c r="C100" s="84">
        <f>E5</f>
        <v>0</v>
      </c>
    </row>
    <row r="101" spans="1:6" ht="13.5" customHeight="1" hidden="1">
      <c r="A101" s="82"/>
      <c r="B101" s="83"/>
      <c r="C101" s="84"/>
      <c r="F101" s="53" t="str">
        <f>F5</f>
        <v>Easter Sunday 2024</v>
      </c>
    </row>
    <row r="102" spans="1:4" ht="13.5" customHeight="1" hidden="1">
      <c r="A102" s="82"/>
      <c r="B102" s="85" t="s">
        <v>19</v>
      </c>
      <c r="C102" s="85"/>
      <c r="D102" s="69" t="str">
        <f>CountDown!F101</f>
        <v>Easter Sunday 2024</v>
      </c>
    </row>
    <row r="103" spans="2:22" ht="13.5" hidden="1">
      <c r="B103" s="68"/>
      <c r="C103" s="68"/>
      <c r="D103" s="59">
        <f ca="1">TODAY()</f>
        <v>45336</v>
      </c>
      <c r="E103" s="70">
        <v>39668</v>
      </c>
      <c r="F103" s="70">
        <f aca="true" t="shared" si="0" ref="F103:U104">E103+1</f>
        <v>39669</v>
      </c>
      <c r="G103" s="70">
        <f t="shared" si="0"/>
        <v>39670</v>
      </c>
      <c r="H103" s="70">
        <f t="shared" si="0"/>
        <v>39671</v>
      </c>
      <c r="I103" s="70">
        <f t="shared" si="0"/>
        <v>39672</v>
      </c>
      <c r="J103" s="70">
        <f t="shared" si="0"/>
        <v>39673</v>
      </c>
      <c r="K103" s="70">
        <f t="shared" si="0"/>
        <v>39674</v>
      </c>
      <c r="L103" s="70">
        <f t="shared" si="0"/>
        <v>39675</v>
      </c>
      <c r="M103" s="70">
        <f t="shared" si="0"/>
        <v>39676</v>
      </c>
      <c r="N103" s="70">
        <f t="shared" si="0"/>
        <v>39677</v>
      </c>
      <c r="O103" s="70">
        <f t="shared" si="0"/>
        <v>39678</v>
      </c>
      <c r="P103" s="70">
        <f t="shared" si="0"/>
        <v>39679</v>
      </c>
      <c r="Q103" s="70">
        <f t="shared" si="0"/>
        <v>39680</v>
      </c>
      <c r="R103" s="70">
        <f t="shared" si="0"/>
        <v>39681</v>
      </c>
      <c r="S103" s="70">
        <f t="shared" si="0"/>
        <v>39682</v>
      </c>
      <c r="T103" s="70">
        <f t="shared" si="0"/>
        <v>39683</v>
      </c>
      <c r="U103" s="71">
        <f t="shared" si="0"/>
        <v>39684</v>
      </c>
      <c r="V103" s="71"/>
    </row>
    <row r="104" spans="1:21" ht="13.5" customHeight="1" hidden="1">
      <c r="A104" s="79" t="str">
        <f ca="1">IF(TODAY()&lt;DATE(2019,9,20),CONCATENATE("Day ",LOOKUP(D103,E103:U103,E104:U104),"/17 
",B111),IF(TODAY()=DATE(2019,9,20),CONCATENATE("Final Day   
",B111),A100))</f>
        <v>45 Days
7 hours 31 minutes 
49 seconds 
to go to Easter Sunday 2024</v>
      </c>
      <c r="B104" s="72">
        <f ca="1">TODAY()</f>
        <v>45336</v>
      </c>
      <c r="C104" s="73">
        <f ca="1">NOW()</f>
        <v>45336.686240625</v>
      </c>
      <c r="E104" s="53">
        <v>1</v>
      </c>
      <c r="F104" s="53">
        <f t="shared" si="0"/>
        <v>2</v>
      </c>
      <c r="G104" s="53">
        <f t="shared" si="0"/>
        <v>3</v>
      </c>
      <c r="H104" s="53">
        <f t="shared" si="0"/>
        <v>4</v>
      </c>
      <c r="I104" s="53">
        <f t="shared" si="0"/>
        <v>5</v>
      </c>
      <c r="J104" s="53">
        <f t="shared" si="0"/>
        <v>6</v>
      </c>
      <c r="K104" s="53">
        <f t="shared" si="0"/>
        <v>7</v>
      </c>
      <c r="L104" s="53">
        <f t="shared" si="0"/>
        <v>8</v>
      </c>
      <c r="M104" s="53">
        <f t="shared" si="0"/>
        <v>9</v>
      </c>
      <c r="N104" s="53">
        <f t="shared" si="0"/>
        <v>10</v>
      </c>
      <c r="O104" s="53">
        <f t="shared" si="0"/>
        <v>11</v>
      </c>
      <c r="P104" s="53">
        <f t="shared" si="0"/>
        <v>12</v>
      </c>
      <c r="Q104" s="53">
        <f t="shared" si="0"/>
        <v>13</v>
      </c>
      <c r="R104" s="53">
        <f t="shared" si="0"/>
        <v>14</v>
      </c>
      <c r="S104" s="53">
        <f t="shared" si="0"/>
        <v>15</v>
      </c>
      <c r="T104" s="53">
        <f t="shared" si="0"/>
        <v>16</v>
      </c>
      <c r="U104" s="53">
        <f t="shared" si="0"/>
        <v>17</v>
      </c>
    </row>
    <row r="105" spans="1:6" ht="13.5" hidden="1">
      <c r="A105" s="79"/>
      <c r="B105" s="68">
        <f>IF(C105&gt;C104,0,1)</f>
        <v>1</v>
      </c>
      <c r="C105" s="73">
        <v>38212.875</v>
      </c>
      <c r="E105" s="74">
        <f ca="1">NOW()</f>
        <v>45336.686240625</v>
      </c>
      <c r="F105" s="75" t="s">
        <v>20</v>
      </c>
    </row>
    <row r="106" spans="1:5" ht="13.5" hidden="1">
      <c r="A106" s="79"/>
      <c r="B106" s="68"/>
      <c r="C106" s="68"/>
      <c r="E106" s="74">
        <f>DATE(YEAR(E105),MONTH(E105),DAY(E105)+1)</f>
        <v>45337</v>
      </c>
    </row>
    <row r="107" spans="2:9" ht="17.25" hidden="1">
      <c r="B107" s="68"/>
      <c r="C107" s="68"/>
      <c r="E107" s="76">
        <f>E106-E105</f>
        <v>0.31375937499979045</v>
      </c>
      <c r="I107" s="53">
        <f>SECOND(E107)</f>
        <v>49</v>
      </c>
    </row>
    <row r="108" spans="2:9" ht="13.5">
      <c r="B108" s="68"/>
      <c r="C108" s="68"/>
      <c r="H108" s="68"/>
      <c r="I108" s="68"/>
    </row>
    <row r="109" ht="13.5" customHeight="1"/>
    <row r="110" ht="13.5" customHeight="1"/>
    <row r="111" ht="13.5" customHeight="1"/>
    <row r="112" ht="13.5"/>
    <row r="113" ht="13.5"/>
    <row r="114" ht="13.5"/>
  </sheetData>
  <sheetProtection password="CEA2" sheet="1"/>
  <mergeCells count="21">
    <mergeCell ref="B4:B7"/>
    <mergeCell ref="D5:D6"/>
    <mergeCell ref="E5:E6"/>
    <mergeCell ref="F5:I6"/>
    <mergeCell ref="D8:F12"/>
    <mergeCell ref="F26:H26"/>
    <mergeCell ref="E27:F27"/>
    <mergeCell ref="H27:I27"/>
    <mergeCell ref="D28:E28"/>
    <mergeCell ref="I28:J28"/>
    <mergeCell ref="D29:E29"/>
    <mergeCell ref="D30:E30"/>
    <mergeCell ref="I30:J30"/>
    <mergeCell ref="A104:A106"/>
    <mergeCell ref="E31:F31"/>
    <mergeCell ref="H31:I31"/>
    <mergeCell ref="F32:H32"/>
    <mergeCell ref="A100:A102"/>
    <mergeCell ref="B100:B101"/>
    <mergeCell ref="C100:C101"/>
    <mergeCell ref="B102:C102"/>
  </mergeCells>
  <conditionalFormatting sqref="G27">
    <cfRule type="expression" priority="1" dxfId="2" stopIfTrue="1">
      <formula>HOUR(J28)=10</formula>
    </cfRule>
  </conditionalFormatting>
  <conditionalFormatting sqref="I30:J30">
    <cfRule type="expression" priority="2" dxfId="17" stopIfTrue="1">
      <formula>HOUR(G29)=16</formula>
    </cfRule>
  </conditionalFormatting>
  <conditionalFormatting sqref="I28:J28">
    <cfRule type="expression" priority="3" dxfId="17" stopIfTrue="1">
      <formula>HOUR(G29)=14</formula>
    </cfRule>
  </conditionalFormatting>
  <conditionalFormatting sqref="H31:I31">
    <cfRule type="expression" priority="4" dxfId="17" stopIfTrue="1">
      <formula>HOUR(G29)=17</formula>
    </cfRule>
  </conditionalFormatting>
  <conditionalFormatting sqref="F32:H32">
    <cfRule type="expression" priority="5" dxfId="18" stopIfTrue="1">
      <formula>HOUR(G29)=18</formula>
    </cfRule>
  </conditionalFormatting>
  <conditionalFormatting sqref="E31:F31">
    <cfRule type="expression" priority="6" dxfId="19" stopIfTrue="1">
      <formula>HOUR(G29)=7</formula>
    </cfRule>
    <cfRule type="expression" priority="7" dxfId="20" stopIfTrue="1">
      <formula>HOUR(G29)=19</formula>
    </cfRule>
  </conditionalFormatting>
  <conditionalFormatting sqref="D30:E30">
    <cfRule type="expression" priority="8" dxfId="19" stopIfTrue="1">
      <formula>HOUR(G29)=8</formula>
    </cfRule>
    <cfRule type="expression" priority="9" dxfId="21" stopIfTrue="1">
      <formula>HOUR(G29)=20</formula>
    </cfRule>
  </conditionalFormatting>
  <conditionalFormatting sqref="D29:E29">
    <cfRule type="expression" priority="10" dxfId="22" stopIfTrue="1">
      <formula>HOUR(G29)=9</formula>
    </cfRule>
    <cfRule type="expression" priority="11" dxfId="21" stopIfTrue="1">
      <formula>HOUR(G29)=21</formula>
    </cfRule>
  </conditionalFormatting>
  <conditionalFormatting sqref="D28:E28">
    <cfRule type="expression" priority="12" dxfId="16" stopIfTrue="1">
      <formula>HOUR(G29)=10</formula>
    </cfRule>
    <cfRule type="expression" priority="13" dxfId="21" stopIfTrue="1">
      <formula>HOUR(G29)=22</formula>
    </cfRule>
  </conditionalFormatting>
  <conditionalFormatting sqref="E27:F27">
    <cfRule type="expression" priority="14" dxfId="16" stopIfTrue="1">
      <formula>HOUR(G29)=11</formula>
    </cfRule>
  </conditionalFormatting>
  <conditionalFormatting sqref="F26:H26">
    <cfRule type="expression" priority="15" dxfId="23" stopIfTrue="1">
      <formula>HOUR(G29)=12</formula>
    </cfRule>
  </conditionalFormatting>
  <conditionalFormatting sqref="H27:I27">
    <cfRule type="expression" priority="16" dxfId="24" stopIfTrue="1">
      <formula>HOUR(G29)=13</formula>
    </cfRule>
  </conditionalFormatting>
  <conditionalFormatting sqref="E21">
    <cfRule type="expression" priority="17" dxfId="25" stopIfTrue="1">
      <formula>NOT(CountDown!#REF!=TODAY())</formula>
    </cfRule>
  </conditionalFormatting>
  <dataValidations count="2">
    <dataValidation allowBlank="1" showInputMessage="1" showErrorMessage="1" promptTitle="Enter time" prompt="eg. &quot;10:30:00&quot;" sqref="E5:E6"/>
    <dataValidation errorStyle="warning" type="date" allowBlank="1" showInputMessage="1" showErrorMessage="1" promptTitle="Enter date" prompt="eg. 2008/8/20&#10;or &quot;=TODAY()&quot; for today" errorTitle="Date Invalid" error="Date up to 2002/5/31" sqref="D5:D6">
      <formula1>39219</formula1>
      <formula2>73201</formula2>
    </dataValidation>
  </dataValidations>
  <hyperlinks>
    <hyperlink ref="B1" r:id="rId1" display="Countdown in Excel for Your Events"/>
    <hyperlink ref="D16" r:id="rId2" display="excelfan.com"/>
    <hyperlink ref="D17" r:id="rId3" display="rugbyworldcup.com"/>
    <hyperlink ref="D18" r:id="rId4" display="twitter.com/#RWC2019"/>
    <hyperlink ref="D19" r:id="rId5" display="wikipedia.org/wiki/2019_Rugby_World_Cup"/>
  </hyperlinks>
  <printOptions/>
  <pageMargins left="0.787" right="0.787" top="0.984" bottom="0.984" header="0.512" footer="0.512"/>
  <pageSetup horizontalDpi="300" verticalDpi="300" orientation="portrait" paperSize="9" r:id="rId9"/>
  <headerFooter alignWithMargins="0">
    <oddHeader>&amp;Chttp://excelfan.com/wkd18rugby.html</oddHeader>
    <oddFooter>&amp;Lhttp://kenmzoka.bizland.com/
021127ExcelCountdown.htm&amp;C&amp;F&amp;R&amp;D</oddFooter>
  </headerFooter>
  <drawing r:id="rId8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"/>
  <sheetViews>
    <sheetView showGridLines="0" tabSelected="1" zoomScalePageLayoutView="0" workbookViewId="0" topLeftCell="A1">
      <selection activeCell="B3" sqref="B3"/>
    </sheetView>
  </sheetViews>
  <sheetFormatPr defaultColWidth="12.69921875" defaultRowHeight="15" customHeight="1"/>
  <cols>
    <col min="1" max="1" width="16.8984375" style="0" customWidth="1"/>
    <col min="2" max="2" width="32.296875" style="0" customWidth="1"/>
    <col min="3" max="3" width="7.69921875" style="0" customWidth="1"/>
    <col min="4" max="4" width="32.09765625" style="0" customWidth="1"/>
    <col min="5" max="5" width="7.69921875" style="0" customWidth="1"/>
    <col min="6" max="6" width="32.09765625" style="0" customWidth="1"/>
    <col min="7" max="7" width="7.69921875" style="0" customWidth="1"/>
    <col min="8" max="8" width="40" style="0" customWidth="1"/>
    <col min="9" max="9" width="30.69921875" style="0" customWidth="1"/>
    <col min="10" max="26" width="7.69921875" style="0" customWidth="1"/>
  </cols>
  <sheetData>
    <row r="1" ht="18" customHeight="1"/>
    <row r="2" ht="18" customHeight="1">
      <c r="F2" s="4" t="s">
        <v>5</v>
      </c>
    </row>
    <row r="3" spans="1:9" ht="45" customHeight="1">
      <c r="A3" s="15" t="s">
        <v>7</v>
      </c>
      <c r="B3" s="32">
        <f>Date!B3</f>
        <v>40345</v>
      </c>
      <c r="D3" s="30">
        <f>Date!D3</f>
        <v>40345</v>
      </c>
      <c r="E3" s="17" t="s">
        <v>0</v>
      </c>
      <c r="F3" s="29">
        <f>Date!F3</f>
        <v>4988</v>
      </c>
      <c r="G3" s="18" t="s">
        <v>1</v>
      </c>
      <c r="H3" s="30">
        <f>Date!H3</f>
        <v>45333</v>
      </c>
      <c r="I3" s="19"/>
    </row>
    <row r="4" spans="2:9" ht="45" customHeight="1">
      <c r="B4" s="31">
        <f ca="1">TODAY()</f>
        <v>45336</v>
      </c>
      <c r="D4" s="16"/>
      <c r="E4" s="20"/>
      <c r="F4" s="21" t="s">
        <v>6</v>
      </c>
      <c r="G4" s="20"/>
      <c r="H4" s="16"/>
      <c r="I4" s="22"/>
    </row>
    <row r="5" spans="2:9" ht="45" customHeight="1">
      <c r="B5" s="32">
        <f>Date!B5</f>
        <v>45378</v>
      </c>
      <c r="D5" s="30">
        <f>Date!D5</f>
        <v>45336</v>
      </c>
      <c r="E5" s="17" t="s">
        <v>2</v>
      </c>
      <c r="F5" s="30">
        <f>Date!F5</f>
        <v>45335</v>
      </c>
      <c r="G5" s="18" t="s">
        <v>1</v>
      </c>
      <c r="H5" s="30">
        <f>Date!H5</f>
        <v>1</v>
      </c>
      <c r="I5" s="19"/>
    </row>
    <row r="6" spans="2:8" ht="45" customHeight="1">
      <c r="B6" s="31">
        <f ca="1">TODAY()</f>
        <v>45336</v>
      </c>
      <c r="D6" s="1"/>
      <c r="E6" s="9"/>
      <c r="F6" s="1"/>
      <c r="G6" s="9"/>
      <c r="H6" s="29"/>
    </row>
    <row r="7" spans="4:8" ht="18" customHeight="1">
      <c r="D7" s="1"/>
      <c r="E7" s="9"/>
      <c r="F7" s="1"/>
      <c r="G7" s="9"/>
      <c r="H7" s="1"/>
    </row>
    <row r="8" spans="1:2" ht="18" customHeight="1">
      <c r="A8" s="33">
        <v>45332</v>
      </c>
      <c r="B8" s="34" t="s">
        <v>8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</sheetData>
  <sheetProtection password="CEA2" sheet="1"/>
  <dataValidations count="2">
    <dataValidation type="list" allowBlank="1" showErrorMessage="1" sqref="D5">
      <formula1>$B$5:$B$6</formula1>
    </dataValidation>
    <dataValidation type="list" allowBlank="1" showErrorMessage="1" sqref="D3">
      <formula1>$B$3:$B$4</formula1>
    </dataValidation>
  </dataValidations>
  <hyperlinks>
    <hyperlink ref="B3" location="Date!B3" display="Date!B3"/>
    <hyperlink ref="B5" location="Date!B5" display="Date!B5"/>
    <hyperlink ref="B8" r:id="rId1" display="http://excelfan.com/"/>
  </hyperlink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Matsuoka</dc:creator>
  <cp:keywords/>
  <dc:description/>
  <cp:lastModifiedBy>Ken Matsuoka</cp:lastModifiedBy>
  <dcterms:created xsi:type="dcterms:W3CDTF">2024-02-07T03:47:58Z</dcterms:created>
  <dcterms:modified xsi:type="dcterms:W3CDTF">2024-02-14T07:29:28Z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